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15025\Documents\"/>
    </mc:Choice>
  </mc:AlternateContent>
  <bookViews>
    <workbookView xWindow="0" yWindow="0" windowWidth="28800" windowHeight="13500"/>
  </bookViews>
  <sheets>
    <sheet name="AcademicYear" sheetId="2" r:id="rId1"/>
    <sheet name="Sheet1" sheetId="3" r:id="rId2"/>
  </sheets>
  <definedNames>
    <definedName name="month">AcademicYear!$E$4</definedName>
    <definedName name="monthNames">{"January","February","March","April","May","June","July","August","September","October","November","December"}</definedName>
    <definedName name="_xlnm.Print_Area" localSheetId="0">AcademicYear!$A$6:$AI$47</definedName>
    <definedName name="startday">AcademicYear!$I$4</definedName>
    <definedName name="valuevx">42.314159</definedName>
    <definedName name="WeekDay">{1,2,3,4,5,6,7}</definedName>
    <definedName name="weekDayNames">{"Su","M","Tu","W","Th","F","Sa"}</definedName>
    <definedName name="WeekNo">{1;2;3;4;5;6}</definedName>
    <definedName name="year">AcademicYear!$A$4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2" l="1"/>
  <c r="A8" i="2" l="1"/>
  <c r="AE40" i="2" l="1"/>
  <c r="AD40" i="2"/>
  <c r="AC40" i="2"/>
  <c r="AB40" i="2"/>
  <c r="AA40" i="2"/>
  <c r="Z40" i="2"/>
  <c r="Y40" i="2"/>
  <c r="W40" i="2"/>
  <c r="V40" i="2"/>
  <c r="U40" i="2"/>
  <c r="T40" i="2"/>
  <c r="S40" i="2"/>
  <c r="R40" i="2"/>
  <c r="Q40" i="2"/>
  <c r="O40" i="2"/>
  <c r="N40" i="2"/>
  <c r="M40" i="2"/>
  <c r="L40" i="2"/>
  <c r="K40" i="2"/>
  <c r="J40" i="2"/>
  <c r="I40" i="2"/>
  <c r="G40" i="2"/>
  <c r="F40" i="2"/>
  <c r="E40" i="2"/>
  <c r="D40" i="2"/>
  <c r="C40" i="2"/>
  <c r="B40" i="2"/>
  <c r="A40" i="2"/>
  <c r="G30" i="2"/>
  <c r="F30" i="2"/>
  <c r="E30" i="2"/>
  <c r="D30" i="2"/>
  <c r="C30" i="2"/>
  <c r="B30" i="2"/>
  <c r="A30" i="2"/>
  <c r="O30" i="2"/>
  <c r="N30" i="2"/>
  <c r="M30" i="2"/>
  <c r="L30" i="2"/>
  <c r="K30" i="2"/>
  <c r="J30" i="2"/>
  <c r="I30" i="2"/>
  <c r="W30" i="2"/>
  <c r="V30" i="2"/>
  <c r="U30" i="2"/>
  <c r="T30" i="2"/>
  <c r="S30" i="2"/>
  <c r="R30" i="2"/>
  <c r="Q30" i="2"/>
  <c r="AE30" i="2"/>
  <c r="AD30" i="2"/>
  <c r="AC30" i="2"/>
  <c r="AB30" i="2"/>
  <c r="AA30" i="2"/>
  <c r="Z30" i="2"/>
  <c r="Y30" i="2"/>
  <c r="AE10" i="2"/>
  <c r="AD10" i="2"/>
  <c r="AC10" i="2"/>
  <c r="AB10" i="2"/>
  <c r="AA10" i="2"/>
  <c r="Z10" i="2"/>
  <c r="Y10" i="2"/>
  <c r="AE21" i="2"/>
  <c r="AD21" i="2"/>
  <c r="AC21" i="2"/>
  <c r="AB21" i="2"/>
  <c r="AA21" i="2"/>
  <c r="Z21" i="2"/>
  <c r="Y21" i="2"/>
  <c r="W21" i="2"/>
  <c r="V21" i="2"/>
  <c r="U21" i="2"/>
  <c r="T21" i="2"/>
  <c r="S21" i="2"/>
  <c r="R21" i="2"/>
  <c r="Q21" i="2"/>
  <c r="O21" i="2"/>
  <c r="N21" i="2"/>
  <c r="M21" i="2"/>
  <c r="L21" i="2"/>
  <c r="K21" i="2"/>
  <c r="J21" i="2"/>
  <c r="I21" i="2"/>
  <c r="G21" i="2"/>
  <c r="F21" i="2"/>
  <c r="E21" i="2"/>
  <c r="D21" i="2"/>
  <c r="C21" i="2"/>
  <c r="B21" i="2"/>
  <c r="A21" i="2"/>
  <c r="A10" i="2"/>
  <c r="A11" i="2"/>
  <c r="B11" i="2" s="1"/>
  <c r="C11" i="2" s="1"/>
  <c r="D11" i="2" s="1"/>
  <c r="E11" i="2" s="1"/>
  <c r="F11" i="2" s="1"/>
  <c r="G11" i="2" s="1"/>
  <c r="A12" i="2" s="1"/>
  <c r="B12" i="2" s="1"/>
  <c r="C12" i="2" s="1"/>
  <c r="D12" i="2" s="1"/>
  <c r="E12" i="2" s="1"/>
  <c r="F12" i="2" s="1"/>
  <c r="G12" i="2" s="1"/>
  <c r="A13" i="2" s="1"/>
  <c r="B13" i="2" s="1"/>
  <c r="C13" i="2" s="1"/>
  <c r="D13" i="2" s="1"/>
  <c r="E13" i="2" s="1"/>
  <c r="F13" i="2" s="1"/>
  <c r="G13" i="2" s="1"/>
  <c r="A14" i="2" s="1"/>
  <c r="B14" i="2" s="1"/>
  <c r="C14" i="2" s="1"/>
  <c r="D14" i="2" s="1"/>
  <c r="E14" i="2" s="1"/>
  <c r="F14" i="2" s="1"/>
  <c r="G14" i="2" s="1"/>
  <c r="A15" i="2" s="1"/>
  <c r="B15" i="2" s="1"/>
  <c r="C15" i="2" s="1"/>
  <c r="D15" i="2" s="1"/>
  <c r="E15" i="2" s="1"/>
  <c r="F15" i="2" s="1"/>
  <c r="G15" i="2" s="1"/>
  <c r="B18" i="2" s="1"/>
  <c r="C18" i="2" s="1"/>
  <c r="D18" i="2" s="1"/>
  <c r="E18" i="2" s="1"/>
  <c r="F18" i="2" s="1"/>
  <c r="G18" i="2" s="1"/>
  <c r="G10" i="2"/>
  <c r="F10" i="2"/>
  <c r="E10" i="2"/>
  <c r="D10" i="2"/>
  <c r="C10" i="2"/>
  <c r="B10" i="2"/>
  <c r="Y8" i="2" l="1"/>
  <c r="I7" i="2"/>
  <c r="A20" i="2" l="1"/>
  <c r="Y11" i="2"/>
  <c r="Z11" i="2" s="1"/>
  <c r="AA11" i="2" s="1"/>
  <c r="AB11" i="2" s="1"/>
  <c r="AC11" i="2" s="1"/>
  <c r="AD11" i="2" s="1"/>
  <c r="AE11" i="2" s="1"/>
  <c r="Y12" i="2" s="1"/>
  <c r="Z12" i="2" s="1"/>
  <c r="AA12" i="2" s="1"/>
  <c r="AB12" i="2" l="1"/>
  <c r="AC12" i="2" s="1"/>
  <c r="AD12" i="2" s="1"/>
  <c r="AE12" i="2" s="1"/>
  <c r="Y13" i="2" s="1"/>
  <c r="Z13" i="2" s="1"/>
  <c r="I20" i="2"/>
  <c r="A22" i="2"/>
  <c r="B22" i="2" s="1"/>
  <c r="C22" i="2" s="1"/>
  <c r="D22" i="2" s="1"/>
  <c r="E22" i="2" s="1"/>
  <c r="AA13" i="2" l="1"/>
  <c r="AB13" i="2" s="1"/>
  <c r="AC13" i="2" s="1"/>
  <c r="AD13" i="2" s="1"/>
  <c r="AE13" i="2" s="1"/>
  <c r="Y14" i="2" s="1"/>
  <c r="Z14" i="2" s="1"/>
  <c r="AA14" i="2" s="1"/>
  <c r="AB14" i="2" s="1"/>
  <c r="AC14" i="2" s="1"/>
  <c r="AD14" i="2" s="1"/>
  <c r="AE14" i="2" s="1"/>
  <c r="Y15" i="2" s="1"/>
  <c r="Z15" i="2" s="1"/>
  <c r="AA15" i="2" s="1"/>
  <c r="AB15" i="2" s="1"/>
  <c r="AC15" i="2" s="1"/>
  <c r="AD15" i="2" s="1"/>
  <c r="AE15" i="2" s="1"/>
  <c r="Y18" i="2" s="1"/>
  <c r="Z18" i="2" s="1"/>
  <c r="AA18" i="2" s="1"/>
  <c r="AB18" i="2" s="1"/>
  <c r="AC18" i="2" s="1"/>
  <c r="AD18" i="2" s="1"/>
  <c r="AE18" i="2" s="1"/>
  <c r="F22" i="2"/>
  <c r="G22" i="2" s="1"/>
  <c r="A23" i="2" s="1"/>
  <c r="B23" i="2" s="1"/>
  <c r="C23" i="2" s="1"/>
  <c r="D23" i="2" s="1"/>
  <c r="E23" i="2" s="1"/>
  <c r="F23" i="2" s="1"/>
  <c r="G23" i="2" s="1"/>
  <c r="A24" i="2" s="1"/>
  <c r="B24" i="2" s="1"/>
  <c r="C24" i="2" s="1"/>
  <c r="D24" i="2" s="1"/>
  <c r="E24" i="2" s="1"/>
  <c r="F24" i="2" s="1"/>
  <c r="G24" i="2" s="1"/>
  <c r="B25" i="2" s="1"/>
  <c r="C25" i="2" s="1"/>
  <c r="D25" i="2" s="1"/>
  <c r="E25" i="2" s="1"/>
  <c r="Q20" i="2"/>
  <c r="I22" i="2"/>
  <c r="J22" i="2" s="1"/>
  <c r="K22" i="2" s="1"/>
  <c r="L22" i="2" s="1"/>
  <c r="M22" i="2" s="1"/>
  <c r="N22" i="2" s="1"/>
  <c r="O22" i="2" s="1"/>
  <c r="I23" i="2" s="1"/>
  <c r="J23" i="2" s="1"/>
  <c r="K23" i="2" s="1"/>
  <c r="L23" i="2" s="1"/>
  <c r="M23" i="2" s="1"/>
  <c r="N23" i="2" s="1"/>
  <c r="O23" i="2" s="1"/>
  <c r="I24" i="2" s="1"/>
  <c r="F25" i="2" l="1"/>
  <c r="G25" i="2" s="1"/>
  <c r="A26" i="2" s="1"/>
  <c r="B26" i="2" s="1"/>
  <c r="C26" i="2" s="1"/>
  <c r="D26" i="2" s="1"/>
  <c r="E26" i="2" s="1"/>
  <c r="F26" i="2" s="1"/>
  <c r="G26" i="2" s="1"/>
  <c r="A27" i="2" s="1"/>
  <c r="B27" i="2" s="1"/>
  <c r="C27" i="2" s="1"/>
  <c r="D27" i="2" s="1"/>
  <c r="E27" i="2" s="1"/>
  <c r="F27" i="2" s="1"/>
  <c r="J24" i="2"/>
  <c r="K24" i="2" s="1"/>
  <c r="L24" i="2" s="1"/>
  <c r="M24" i="2" s="1"/>
  <c r="N24" i="2" s="1"/>
  <c r="O24" i="2" s="1"/>
  <c r="I25" i="2" s="1"/>
  <c r="J25" i="2" s="1"/>
  <c r="K25" i="2" s="1"/>
  <c r="L25" i="2" s="1"/>
  <c r="M25" i="2" s="1"/>
  <c r="N25" i="2" s="1"/>
  <c r="O25" i="2" s="1"/>
  <c r="I26" i="2" s="1"/>
  <c r="J26" i="2" s="1"/>
  <c r="K26" i="2" s="1"/>
  <c r="L26" i="2" s="1"/>
  <c r="M26" i="2" s="1"/>
  <c r="N26" i="2" s="1"/>
  <c r="O26" i="2" s="1"/>
  <c r="I27" i="2" s="1"/>
  <c r="J27" i="2" s="1"/>
  <c r="K27" i="2" s="1"/>
  <c r="L27" i="2" s="1"/>
  <c r="M27" i="2" s="1"/>
  <c r="N27" i="2" s="1"/>
  <c r="O27" i="2" s="1"/>
  <c r="Y20" i="2"/>
  <c r="Q22" i="2"/>
  <c r="R22" i="2" s="1"/>
  <c r="S22" i="2" s="1"/>
  <c r="T22" i="2" s="1"/>
  <c r="U22" i="2" s="1"/>
  <c r="V22" i="2" s="1"/>
  <c r="W22" i="2" s="1"/>
  <c r="Q23" i="2" s="1"/>
  <c r="R23" i="2" s="1"/>
  <c r="S23" i="2" s="1"/>
  <c r="T23" i="2" s="1"/>
  <c r="U23" i="2" s="1"/>
  <c r="V23" i="2" s="1"/>
  <c r="W23" i="2" s="1"/>
  <c r="Q24" i="2" s="1"/>
  <c r="R24" i="2" s="1"/>
  <c r="S24" i="2" s="1"/>
  <c r="T24" i="2" s="1"/>
  <c r="U24" i="2" s="1"/>
  <c r="V24" i="2" s="1"/>
  <c r="W24" i="2" s="1"/>
  <c r="Q25" i="2" s="1"/>
  <c r="R25" i="2" s="1"/>
  <c r="S25" i="2" s="1"/>
  <c r="T25" i="2" s="1"/>
  <c r="U25" i="2" s="1"/>
  <c r="V25" i="2" s="1"/>
  <c r="W25" i="2" s="1"/>
  <c r="Q26" i="2" s="1"/>
  <c r="R26" i="2" s="1"/>
  <c r="S26" i="2" s="1"/>
  <c r="T26" i="2" s="1"/>
  <c r="U26" i="2" s="1"/>
  <c r="V26" i="2" s="1"/>
  <c r="W26" i="2" s="1"/>
  <c r="Q27" i="2" s="1"/>
  <c r="R27" i="2" s="1"/>
  <c r="S27" i="2" s="1"/>
  <c r="T27" i="2" s="1"/>
  <c r="U27" i="2" s="1"/>
  <c r="V27" i="2" s="1"/>
  <c r="W27" i="2" s="1"/>
  <c r="G27" i="2" l="1"/>
  <c r="A29" i="2"/>
  <c r="Y22" i="2"/>
  <c r="Z22" i="2" s="1"/>
  <c r="AA22" i="2" s="1"/>
  <c r="AB22" i="2" s="1"/>
  <c r="AC22" i="2" s="1"/>
  <c r="AD22" i="2" s="1"/>
  <c r="AE22" i="2" s="1"/>
  <c r="Y23" i="2" s="1"/>
  <c r="Z23" i="2" s="1"/>
  <c r="AA23" i="2" s="1"/>
  <c r="AB23" i="2" s="1"/>
  <c r="AC23" i="2" s="1"/>
  <c r="AD23" i="2" s="1"/>
  <c r="AE23" i="2" s="1"/>
  <c r="Y24" i="2" s="1"/>
  <c r="Z24" i="2" s="1"/>
  <c r="AA24" i="2" s="1"/>
  <c r="AB24" i="2" s="1"/>
  <c r="AC24" i="2" s="1"/>
  <c r="AD24" i="2" s="1"/>
  <c r="AE24" i="2" s="1"/>
  <c r="Y25" i="2" s="1"/>
  <c r="Z25" i="2" s="1"/>
  <c r="AA25" i="2" s="1"/>
  <c r="AB25" i="2" s="1"/>
  <c r="AC25" i="2" s="1"/>
  <c r="AD25" i="2" s="1"/>
  <c r="AE25" i="2" s="1"/>
  <c r="Y26" i="2" s="1"/>
  <c r="Z26" i="2" s="1"/>
  <c r="AA26" i="2" s="1"/>
  <c r="AB26" i="2" s="1"/>
  <c r="AC26" i="2" s="1"/>
  <c r="AD26" i="2" s="1"/>
  <c r="AE26" i="2" s="1"/>
  <c r="Y27" i="2" s="1"/>
  <c r="Z27" i="2" s="1"/>
  <c r="AA27" i="2" s="1"/>
  <c r="AB27" i="2" s="1"/>
  <c r="AC27" i="2" s="1"/>
  <c r="AD27" i="2" s="1"/>
  <c r="AE27" i="2" s="1"/>
  <c r="I29" i="2" l="1"/>
  <c r="A31" i="2"/>
  <c r="B31" i="2" s="1"/>
  <c r="C31" i="2" s="1"/>
  <c r="D31" i="2" s="1"/>
  <c r="E31" i="2" s="1"/>
  <c r="F31" i="2" s="1"/>
  <c r="G31" i="2" s="1"/>
  <c r="A32" i="2" s="1"/>
  <c r="B32" i="2" s="1"/>
  <c r="C32" i="2" s="1"/>
  <c r="D32" i="2" s="1"/>
  <c r="E32" i="2" s="1"/>
  <c r="F32" i="2" s="1"/>
  <c r="G32" i="2" s="1"/>
  <c r="A33" i="2" s="1"/>
  <c r="B33" i="2" s="1"/>
  <c r="C33" i="2" s="1"/>
  <c r="D33" i="2" s="1"/>
  <c r="E33" i="2" s="1"/>
  <c r="F33" i="2" s="1"/>
  <c r="G33" i="2" s="1"/>
  <c r="A34" i="2" s="1"/>
  <c r="B34" i="2" s="1"/>
  <c r="C34" i="2" s="1"/>
  <c r="D34" i="2" s="1"/>
  <c r="E34" i="2" s="1"/>
  <c r="F34" i="2" s="1"/>
  <c r="G34" i="2" s="1"/>
  <c r="A35" i="2" s="1"/>
  <c r="B35" i="2" s="1"/>
  <c r="C35" i="2" s="1"/>
  <c r="D35" i="2" s="1"/>
  <c r="E35" i="2" s="1"/>
  <c r="F35" i="2" s="1"/>
  <c r="G35" i="2" s="1"/>
  <c r="A37" i="2" s="1"/>
  <c r="B37" i="2" s="1"/>
  <c r="C37" i="2" s="1"/>
  <c r="D37" i="2" s="1"/>
  <c r="E37" i="2" s="1"/>
  <c r="F37" i="2" s="1"/>
  <c r="G37" i="2" s="1"/>
  <c r="Q29" i="2" l="1"/>
  <c r="I31" i="2"/>
  <c r="J31" i="2" s="1"/>
  <c r="K31" i="2" s="1"/>
  <c r="L31" i="2" s="1"/>
  <c r="M31" i="2" s="1"/>
  <c r="N31" i="2" s="1"/>
  <c r="O31" i="2" s="1"/>
  <c r="I32" i="2" s="1"/>
  <c r="J32" i="2" s="1"/>
  <c r="K32" i="2" s="1"/>
  <c r="L32" i="2" s="1"/>
  <c r="M32" i="2" s="1"/>
  <c r="N32" i="2" s="1"/>
  <c r="O32" i="2" s="1"/>
  <c r="I33" i="2" s="1"/>
  <c r="J33" i="2" s="1"/>
  <c r="K33" i="2" s="1"/>
  <c r="L33" i="2" s="1"/>
  <c r="M33" i="2" s="1"/>
  <c r="N33" i="2" s="1"/>
  <c r="O33" i="2" s="1"/>
  <c r="I34" i="2" s="1"/>
  <c r="J34" i="2" s="1"/>
  <c r="K34" i="2" s="1"/>
  <c r="L34" i="2" s="1"/>
  <c r="M34" i="2" s="1"/>
  <c r="N34" i="2" s="1"/>
  <c r="O34" i="2" s="1"/>
  <c r="I35" i="2" s="1"/>
  <c r="J35" i="2" s="1"/>
  <c r="K35" i="2" s="1"/>
  <c r="L35" i="2" s="1"/>
  <c r="M35" i="2" s="1"/>
  <c r="N35" i="2" s="1"/>
  <c r="O35" i="2" s="1"/>
  <c r="I37" i="2" s="1"/>
  <c r="J37" i="2" s="1"/>
  <c r="K37" i="2" s="1"/>
  <c r="L37" i="2" s="1"/>
  <c r="M37" i="2" s="1"/>
  <c r="N37" i="2" s="1"/>
  <c r="O37" i="2" s="1"/>
  <c r="Q31" i="2" l="1"/>
  <c r="R31" i="2" s="1"/>
  <c r="S31" i="2" s="1"/>
  <c r="T31" i="2" s="1"/>
  <c r="U31" i="2" s="1"/>
  <c r="V31" i="2" s="1"/>
  <c r="W31" i="2" s="1"/>
  <c r="Q32" i="2" s="1"/>
  <c r="R32" i="2" s="1"/>
  <c r="S32" i="2" s="1"/>
  <c r="T32" i="2" s="1"/>
  <c r="U32" i="2" s="1"/>
  <c r="V32" i="2" s="1"/>
  <c r="W32" i="2" s="1"/>
  <c r="Q33" i="2" s="1"/>
  <c r="R33" i="2" s="1"/>
  <c r="S33" i="2" s="1"/>
  <c r="T33" i="2" s="1"/>
  <c r="U33" i="2" s="1"/>
  <c r="V33" i="2" s="1"/>
  <c r="W33" i="2" s="1"/>
  <c r="Q34" i="2" s="1"/>
  <c r="R34" i="2" s="1"/>
  <c r="S34" i="2" s="1"/>
  <c r="T34" i="2" s="1"/>
  <c r="U34" i="2" s="1"/>
  <c r="V34" i="2" s="1"/>
  <c r="W34" i="2" s="1"/>
  <c r="Q35" i="2" s="1"/>
  <c r="R35" i="2" s="1"/>
  <c r="S35" i="2" s="1"/>
  <c r="T35" i="2" s="1"/>
  <c r="U35" i="2" s="1"/>
  <c r="V35" i="2" s="1"/>
  <c r="W35" i="2" s="1"/>
  <c r="R37" i="2" s="1"/>
  <c r="S37" i="2" s="1"/>
  <c r="T37" i="2" s="1"/>
  <c r="U37" i="2" s="1"/>
  <c r="V37" i="2" s="1"/>
  <c r="W37" i="2" s="1"/>
  <c r="Y29" i="2"/>
  <c r="Y31" i="2" l="1"/>
  <c r="Z31" i="2" s="1"/>
  <c r="AA31" i="2" s="1"/>
  <c r="AB31" i="2" s="1"/>
  <c r="AC31" i="2" s="1"/>
  <c r="AD31" i="2" s="1"/>
  <c r="AE31" i="2" s="1"/>
  <c r="Y32" i="2" s="1"/>
  <c r="Z32" i="2" s="1"/>
  <c r="AA32" i="2" s="1"/>
  <c r="AB32" i="2" s="1"/>
  <c r="AC32" i="2" s="1"/>
  <c r="AD32" i="2" s="1"/>
  <c r="AE32" i="2" s="1"/>
  <c r="Y33" i="2" s="1"/>
  <c r="Z33" i="2" s="1"/>
  <c r="AA33" i="2" s="1"/>
  <c r="AB33" i="2" s="1"/>
  <c r="AC33" i="2" s="1"/>
  <c r="AD33" i="2" s="1"/>
  <c r="AE33" i="2" s="1"/>
  <c r="Y34" i="2" s="1"/>
  <c r="Z34" i="2" s="1"/>
  <c r="AA34" i="2" s="1"/>
  <c r="AB34" i="2" s="1"/>
  <c r="AC34" i="2" s="1"/>
  <c r="AD34" i="2" s="1"/>
  <c r="AE34" i="2" s="1"/>
  <c r="Y35" i="2" s="1"/>
  <c r="Z35" i="2" s="1"/>
  <c r="AA35" i="2" s="1"/>
  <c r="AB35" i="2" s="1"/>
  <c r="AC35" i="2" s="1"/>
  <c r="AD35" i="2" s="1"/>
  <c r="AE35" i="2" s="1"/>
  <c r="Y37" i="2" s="1"/>
  <c r="Z37" i="2" s="1"/>
  <c r="AA37" i="2" s="1"/>
  <c r="AB37" i="2" s="1"/>
  <c r="AC37" i="2" s="1"/>
  <c r="AD37" i="2" s="1"/>
  <c r="AE37" i="2" s="1"/>
  <c r="A39" i="2"/>
  <c r="A41" i="2" l="1"/>
  <c r="B41" i="2" s="1"/>
  <c r="I39" i="2"/>
  <c r="C41" i="2" l="1"/>
  <c r="D41" i="2" s="1"/>
  <c r="E41" i="2" s="1"/>
  <c r="F41" i="2" s="1"/>
  <c r="G41" i="2" s="1"/>
  <c r="A42" i="2" s="1"/>
  <c r="B42" i="2" s="1"/>
  <c r="C42" i="2" s="1"/>
  <c r="D42" i="2" s="1"/>
  <c r="E42" i="2" s="1"/>
  <c r="F42" i="2" s="1"/>
  <c r="G42" i="2" s="1"/>
  <c r="A43" i="2" s="1"/>
  <c r="B43" i="2" s="1"/>
  <c r="C43" i="2" s="1"/>
  <c r="D43" i="2" s="1"/>
  <c r="E43" i="2" s="1"/>
  <c r="F43" i="2" s="1"/>
  <c r="G43" i="2" s="1"/>
  <c r="A44" i="2" s="1"/>
  <c r="B44" i="2" s="1"/>
  <c r="C44" i="2" s="1"/>
  <c r="D44" i="2" s="1"/>
  <c r="E44" i="2" s="1"/>
  <c r="F44" i="2" s="1"/>
  <c r="G44" i="2" s="1"/>
  <c r="A45" i="2" s="1"/>
  <c r="B45" i="2" s="1"/>
  <c r="C45" i="2" s="1"/>
  <c r="D45" i="2" s="1"/>
  <c r="E45" i="2" s="1"/>
  <c r="G45" i="2" s="1"/>
  <c r="A46" i="2" s="1"/>
  <c r="B46" i="2" s="1"/>
  <c r="C46" i="2" s="1"/>
  <c r="D46" i="2" s="1"/>
  <c r="E46" i="2" s="1"/>
  <c r="F46" i="2" s="1"/>
  <c r="G46" i="2" s="1"/>
  <c r="I41" i="2"/>
  <c r="J41" i="2" s="1"/>
  <c r="K41" i="2" s="1"/>
  <c r="L41" i="2" s="1"/>
  <c r="M41" i="2" s="1"/>
  <c r="N41" i="2" s="1"/>
  <c r="O41" i="2" s="1"/>
  <c r="I42" i="2" s="1"/>
  <c r="J42" i="2" s="1"/>
  <c r="K42" i="2" s="1"/>
  <c r="L42" i="2" s="1"/>
  <c r="M42" i="2" s="1"/>
  <c r="N42" i="2" s="1"/>
  <c r="O42" i="2" s="1"/>
  <c r="I43" i="2" s="1"/>
  <c r="J43" i="2" s="1"/>
  <c r="K43" i="2" s="1"/>
  <c r="L43" i="2" s="1"/>
  <c r="M43" i="2" s="1"/>
  <c r="N43" i="2" s="1"/>
  <c r="O43" i="2" s="1"/>
  <c r="I44" i="2" s="1"/>
  <c r="J44" i="2" s="1"/>
  <c r="K44" i="2" s="1"/>
  <c r="L44" i="2" s="1"/>
  <c r="M44" i="2" s="1"/>
  <c r="N44" i="2" s="1"/>
  <c r="O44" i="2" s="1"/>
  <c r="I45" i="2" s="1"/>
  <c r="J45" i="2" s="1"/>
  <c r="K45" i="2" s="1"/>
  <c r="L45" i="2" s="1"/>
  <c r="M45" i="2" s="1"/>
  <c r="N45" i="2" s="1"/>
  <c r="O45" i="2" s="1"/>
  <c r="I46" i="2" s="1"/>
  <c r="J46" i="2" s="1"/>
  <c r="K46" i="2" s="1"/>
  <c r="L46" i="2" s="1"/>
  <c r="M46" i="2" s="1"/>
  <c r="N46" i="2" s="1"/>
  <c r="O46" i="2" s="1"/>
  <c r="Q39" i="2"/>
  <c r="Q41" i="2" l="1"/>
  <c r="R41" i="2" s="1"/>
  <c r="S41" i="2" s="1"/>
  <c r="T41" i="2" s="1"/>
  <c r="U41" i="2" s="1"/>
  <c r="V41" i="2" s="1"/>
  <c r="W41" i="2" s="1"/>
  <c r="Q42" i="2" s="1"/>
  <c r="R42" i="2" s="1"/>
  <c r="S42" i="2" s="1"/>
  <c r="T42" i="2" s="1"/>
  <c r="U42" i="2" s="1"/>
  <c r="V42" i="2" s="1"/>
  <c r="W42" i="2" s="1"/>
  <c r="Q43" i="2" s="1"/>
  <c r="R43" i="2" s="1"/>
  <c r="S43" i="2" s="1"/>
  <c r="T43" i="2" s="1"/>
  <c r="U43" i="2" s="1"/>
  <c r="V43" i="2" s="1"/>
  <c r="W43" i="2" s="1"/>
  <c r="Q44" i="2" s="1"/>
  <c r="R44" i="2" s="1"/>
  <c r="S44" i="2" s="1"/>
  <c r="T44" i="2" s="1"/>
  <c r="U44" i="2" s="1"/>
  <c r="V44" i="2" s="1"/>
  <c r="W44" i="2" s="1"/>
  <c r="Q45" i="2" s="1"/>
  <c r="R45" i="2" s="1"/>
  <c r="S45" i="2" s="1"/>
  <c r="T45" i="2" s="1"/>
  <c r="U45" i="2" s="1"/>
  <c r="V45" i="2" s="1"/>
  <c r="W45" i="2" s="1"/>
  <c r="Q46" i="2" s="1"/>
  <c r="R46" i="2" s="1"/>
  <c r="S46" i="2" s="1"/>
  <c r="T46" i="2" s="1"/>
  <c r="U46" i="2" s="1"/>
  <c r="V46" i="2" s="1"/>
  <c r="W46" i="2" s="1"/>
  <c r="Y39" i="2"/>
  <c r="Y41" i="2" s="1"/>
  <c r="Z41" i="2" s="1"/>
  <c r="AA41" i="2" s="1"/>
  <c r="AB41" i="2" s="1"/>
  <c r="AC41" i="2" s="1"/>
  <c r="AD41" i="2" s="1"/>
  <c r="AE41" i="2" s="1"/>
  <c r="Y42" i="2" s="1"/>
  <c r="Z42" i="2" s="1"/>
  <c r="AA42" i="2" s="1"/>
  <c r="AB42" i="2" s="1"/>
  <c r="AC42" i="2" s="1"/>
  <c r="AD42" i="2" s="1"/>
  <c r="AE42" i="2" s="1"/>
  <c r="Y43" i="2" s="1"/>
  <c r="Z43" i="2" s="1"/>
  <c r="AA43" i="2" s="1"/>
  <c r="AB43" i="2" s="1"/>
  <c r="AC43" i="2" s="1"/>
  <c r="AD43" i="2" s="1"/>
  <c r="AE43" i="2" s="1"/>
  <c r="Y44" i="2" s="1"/>
  <c r="Z44" i="2" s="1"/>
  <c r="AA44" i="2" s="1"/>
  <c r="AB44" i="2" s="1"/>
  <c r="AC44" i="2" s="1"/>
  <c r="AD44" i="2" s="1"/>
  <c r="AE44" i="2" s="1"/>
  <c r="Y45" i="2" s="1"/>
  <c r="Z45" i="2" s="1"/>
  <c r="AA45" i="2" s="1"/>
  <c r="AB45" i="2" s="1"/>
  <c r="AC45" i="2" s="1"/>
  <c r="AD45" i="2" s="1"/>
  <c r="AE45" i="2" s="1"/>
  <c r="Y46" i="2" s="1"/>
  <c r="Z46" i="2" s="1"/>
  <c r="AA46" i="2" s="1"/>
  <c r="AB46" i="2" s="1"/>
  <c r="AC46" i="2" s="1"/>
  <c r="AD46" i="2" s="1"/>
  <c r="AE46" i="2" s="1"/>
</calcChain>
</file>

<file path=xl/comments1.xml><?xml version="1.0" encoding="utf-8"?>
<comments xmlns="http://schemas.openxmlformats.org/spreadsheetml/2006/main">
  <authors>
    <author>Jon</author>
  </authors>
  <commentList>
    <comment ref="AI2" authorId="0" shapeId="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<sst xmlns="http://schemas.openxmlformats.org/spreadsheetml/2006/main" count="76" uniqueCount="74">
  <si>
    <t>Month</t>
  </si>
  <si>
    <t>Year</t>
  </si>
  <si>
    <t>Start Day</t>
  </si>
  <si>
    <t>1: Sunday, 2: Monday</t>
  </si>
  <si>
    <t>Academic Year Calendar Template</t>
  </si>
  <si>
    <t>Events</t>
  </si>
  <si>
    <t>http://www.vertex42.com/calendars/academic-calendar.html</t>
  </si>
  <si>
    <t>© 2007-2016 Vertex42 LLC</t>
  </si>
  <si>
    <t>Aug. 1</t>
  </si>
  <si>
    <t>Labor Day-No School</t>
  </si>
  <si>
    <t>Fall Week of Prayer</t>
  </si>
  <si>
    <t>Spring Break</t>
  </si>
  <si>
    <t>School Closed</t>
  </si>
  <si>
    <t>Special Event</t>
  </si>
  <si>
    <t>First/Last Day of School</t>
  </si>
  <si>
    <t>Last Day of School-Minimum Day (Noon dismissal)</t>
  </si>
  <si>
    <t>Arkansas-Louisiana Conference</t>
  </si>
  <si>
    <t>Mar. 10</t>
  </si>
  <si>
    <t>End of 4th Quarter (46 days)</t>
  </si>
  <si>
    <t>Jul. 30</t>
  </si>
  <si>
    <t>Teacher In-service (Zoom)</t>
  </si>
  <si>
    <t>Aug. 20</t>
  </si>
  <si>
    <t>Aug. 25</t>
  </si>
  <si>
    <t>Ready student data for MAP Rostering</t>
  </si>
  <si>
    <t>Sep. 4</t>
  </si>
  <si>
    <t>Sep. 5-15</t>
  </si>
  <si>
    <t>MAP Test Window -Fall</t>
  </si>
  <si>
    <t>Oct. 13</t>
  </si>
  <si>
    <t>End of 1st Quarter (44 days)</t>
  </si>
  <si>
    <t>Oct. 14-16</t>
  </si>
  <si>
    <t>Fall break weekend</t>
  </si>
  <si>
    <t>Oct. 17</t>
  </si>
  <si>
    <t>Begin 2nd Quarter</t>
  </si>
  <si>
    <t>Nov. 20-24</t>
  </si>
  <si>
    <t>Nov. 6-10</t>
  </si>
  <si>
    <t>Oct. 22</t>
  </si>
  <si>
    <t>Thanksgiving Vacation</t>
  </si>
  <si>
    <t>School resumes</t>
  </si>
  <si>
    <t>End 2nd Quarter (43 days)</t>
  </si>
  <si>
    <t>Christmas Vacation</t>
  </si>
  <si>
    <t>Jan. 15-26</t>
  </si>
  <si>
    <t>MAP Testing Window - Winter</t>
  </si>
  <si>
    <t>Begin 3rd Quarter</t>
  </si>
  <si>
    <t>Feb. 16</t>
  </si>
  <si>
    <t>No School - President's Day weekend extension</t>
  </si>
  <si>
    <t>Feb. 19</t>
  </si>
  <si>
    <t>President's Day - No school</t>
  </si>
  <si>
    <t>OAA Music Festival</t>
  </si>
  <si>
    <t>Mar. 8</t>
  </si>
  <si>
    <t>Feb. 4</t>
  </si>
  <si>
    <t>Mar. 11</t>
  </si>
  <si>
    <t>School Resumes - Begin 4th Quarter</t>
  </si>
  <si>
    <t>Apr. 1-5</t>
  </si>
  <si>
    <t>MAP Testing Window - Spring</t>
  </si>
  <si>
    <t>May 17</t>
  </si>
  <si>
    <t>Dec. 19</t>
  </si>
  <si>
    <t>Dec. 20 -Jan. 8</t>
  </si>
  <si>
    <t>Feb. 28 -Mar. 2</t>
  </si>
  <si>
    <t>Apr. 22 -May 3</t>
  </si>
  <si>
    <t>School begins (minimum day - noon dismissal)</t>
  </si>
  <si>
    <t>End of 3rd Quarter (43 days)</t>
  </si>
  <si>
    <t>End of Quarter</t>
  </si>
  <si>
    <t>Apr. 8-12</t>
  </si>
  <si>
    <t>School resumes - Spring Week of Prayer</t>
  </si>
  <si>
    <t>Aug. 14</t>
  </si>
  <si>
    <t>Jan. 9</t>
  </si>
  <si>
    <t>Registration - 12pm-4pm (in the gym)</t>
  </si>
  <si>
    <t>Teacher contract begins</t>
  </si>
  <si>
    <t>Teacher contract Ends</t>
  </si>
  <si>
    <r>
      <t>Home &amp; School Picnic (</t>
    </r>
    <r>
      <rPr>
        <u/>
        <sz val="10"/>
        <color theme="1" tint="4.9989318521683403E-2"/>
        <rFont val="Calibri"/>
        <family val="2"/>
      </rPr>
      <t>school day)</t>
    </r>
  </si>
  <si>
    <r>
      <t>Parent/Teacher Conferences (</t>
    </r>
    <r>
      <rPr>
        <u/>
        <sz val="10"/>
        <color theme="1" tint="4.9989318521683403E-2"/>
        <rFont val="Calibri"/>
        <family val="2"/>
      </rPr>
      <t>school day)</t>
    </r>
  </si>
  <si>
    <r>
      <t>International Food Festival (</t>
    </r>
    <r>
      <rPr>
        <u/>
        <sz val="10"/>
        <color theme="1" tint="4.9989318521683403E-2"/>
        <rFont val="Calibri"/>
        <family val="2"/>
      </rPr>
      <t>school day)</t>
    </r>
  </si>
  <si>
    <r>
      <t>Parent/Teacher Conferences (</t>
    </r>
    <r>
      <rPr>
        <u/>
        <sz val="10"/>
        <color theme="1" tint="4.9989318521683403E-2"/>
        <rFont val="Calibri"/>
        <family val="2"/>
      </rPr>
      <t>school day</t>
    </r>
    <r>
      <rPr>
        <sz val="10"/>
        <color theme="1" tint="4.9989318521683403E-2"/>
        <rFont val="Calibri"/>
        <family val="2"/>
      </rPr>
      <t>)</t>
    </r>
  </si>
  <si>
    <t>BSAS K-8 Academic Year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</si>
</sst>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d"/>
    <numFmt numFmtId="165" formatCode="mmmm\ yy"/>
    <numFmt numFmtId="166" formatCode="mmm\ d"/>
  </numFmts>
  <fonts count="34"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8"/>
      <color indexed="23"/>
      <name val="Verdana"/>
      <family val="2"/>
    </font>
    <font>
      <b/>
      <sz val="16"/>
      <color indexed="60"/>
      <name val="Arial"/>
      <family val="2"/>
    </font>
    <font>
      <u/>
      <sz val="8"/>
      <color indexed="12"/>
      <name val="Arial"/>
      <family val="2"/>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b/>
      <sz val="14"/>
      <color theme="4" tint="-0.249977111117893"/>
      <name val="Century Schoolbook"/>
      <family val="1"/>
      <scheme val="major"/>
    </font>
    <font>
      <sz val="10"/>
      <color theme="4" tint="-0.249977111117893"/>
      <name val="Arial"/>
      <family val="2"/>
    </font>
    <font>
      <b/>
      <sz val="12"/>
      <color indexed="9"/>
      <name val="Century Schoolbook"/>
      <family val="1"/>
      <scheme val="minor"/>
    </font>
    <font>
      <sz val="10"/>
      <name val="Verdana"/>
      <family val="2"/>
    </font>
    <font>
      <b/>
      <sz val="11"/>
      <color theme="4" tint="-0.249977111117893"/>
      <name val="Century Schoolbook"/>
      <family val="1"/>
      <scheme val="major"/>
    </font>
    <font>
      <b/>
      <sz val="9"/>
      <name val="Arial"/>
      <family val="2"/>
    </font>
    <font>
      <b/>
      <sz val="16"/>
      <color indexed="60"/>
      <name val="Calibri"/>
      <family val="2"/>
    </font>
    <font>
      <sz val="10"/>
      <name val="Calibri"/>
      <family val="2"/>
    </font>
    <font>
      <sz val="10"/>
      <color theme="1" tint="4.9989318521683403E-2"/>
      <name val="Calibri"/>
      <family val="2"/>
    </font>
    <font>
      <sz val="8"/>
      <name val="Calibri"/>
      <family val="2"/>
    </font>
    <font>
      <sz val="18"/>
      <name val="Calibri"/>
      <family val="2"/>
    </font>
    <font>
      <b/>
      <sz val="9"/>
      <color theme="1"/>
      <name val="Arial"/>
      <family val="2"/>
    </font>
    <font>
      <sz val="10"/>
      <color rgb="FFFFFF00"/>
      <name val="Arial"/>
      <family val="2"/>
    </font>
    <font>
      <u/>
      <sz val="10"/>
      <color theme="1" tint="4.9989318521683403E-2"/>
      <name val="Calibri"/>
      <family val="2"/>
    </font>
  </fonts>
  <fills count="1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
      <patternFill patternType="lightDown"/>
    </fill>
    <fill>
      <patternFill patternType="lightDown">
        <bgColor theme="0"/>
      </patternFill>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0" tint="-0.34998626667073579"/>
        <bgColor indexed="64"/>
      </patternFill>
    </fill>
    <fill>
      <patternFill patternType="solid">
        <fgColor indexed="65"/>
        <bgColor indexed="64"/>
      </patternFill>
    </fill>
  </fills>
  <borders count="75">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top/>
      <bottom style="thin">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top style="thin">
        <color indexed="55"/>
      </top>
      <bottom style="thin">
        <color indexed="55"/>
      </bottom>
      <diagonal/>
    </border>
    <border>
      <left style="thin">
        <color indexed="55"/>
      </left>
      <right style="thin">
        <color indexed="55"/>
      </right>
      <top style="thin">
        <color indexed="55"/>
      </top>
      <bottom/>
      <diagonal/>
    </border>
    <border>
      <left/>
      <right style="thin">
        <color indexed="64"/>
      </right>
      <top style="thin">
        <color indexed="55"/>
      </top>
      <bottom style="thin">
        <color indexed="55"/>
      </bottom>
      <diagonal/>
    </border>
    <border>
      <left style="thin">
        <color indexed="55"/>
      </left>
      <right style="thin">
        <color indexed="55"/>
      </right>
      <top/>
      <bottom style="thin">
        <color indexed="64"/>
      </bottom>
      <diagonal/>
    </border>
    <border>
      <left style="thin">
        <color indexed="64"/>
      </left>
      <right/>
      <top style="thin">
        <color indexed="55"/>
      </top>
      <bottom style="thin">
        <color indexed="64"/>
      </bottom>
      <diagonal/>
    </border>
    <border>
      <left/>
      <right style="thin">
        <color indexed="55"/>
      </right>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theme="0" tint="-0.24994659260841701"/>
      </right>
      <top/>
      <bottom style="thin">
        <color theme="0" tint="-0.24994659260841701"/>
      </bottom>
      <diagonal/>
    </border>
    <border>
      <left style="thin">
        <color indexed="55"/>
      </left>
      <right style="thin">
        <color indexed="55"/>
      </right>
      <top/>
      <bottom style="thin">
        <color indexed="55"/>
      </bottom>
      <diagonal/>
    </border>
    <border>
      <left/>
      <right style="thin">
        <color indexed="55"/>
      </right>
      <top/>
      <bottom style="thin">
        <color indexed="55"/>
      </bottom>
      <diagonal/>
    </border>
    <border>
      <left style="thin">
        <color indexed="64"/>
      </left>
      <right style="thin">
        <color indexed="55"/>
      </right>
      <top style="thin">
        <color indexed="55"/>
      </top>
      <bottom/>
      <diagonal/>
    </border>
    <border>
      <left style="thin">
        <color indexed="55"/>
      </left>
      <right/>
      <top style="thin">
        <color indexed="55"/>
      </top>
      <bottom/>
      <diagonal/>
    </border>
    <border>
      <left style="thin">
        <color indexed="64"/>
      </left>
      <right style="thin">
        <color indexed="55"/>
      </right>
      <top/>
      <bottom style="thin">
        <color indexed="55"/>
      </bottom>
      <diagonal/>
    </border>
    <border>
      <left style="thin">
        <color indexed="55"/>
      </left>
      <right style="thin">
        <color indexed="55"/>
      </right>
      <top/>
      <bottom/>
      <diagonal/>
    </border>
    <border>
      <left style="thin">
        <color indexed="64"/>
      </left>
      <right/>
      <top style="thin">
        <color indexed="55"/>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55"/>
      </right>
      <top style="thin">
        <color theme="1" tint="0.499984740745262"/>
      </top>
      <bottom style="thin">
        <color theme="1" tint="0.499984740745262"/>
      </bottom>
      <diagonal/>
    </border>
    <border>
      <left style="thin">
        <color indexed="55"/>
      </left>
      <right/>
      <top style="thin">
        <color theme="1" tint="0.499984740745262"/>
      </top>
      <bottom style="thin">
        <color theme="1" tint="0.499984740745262"/>
      </bottom>
      <diagonal/>
    </border>
    <border>
      <left/>
      <right style="thin">
        <color indexed="55"/>
      </right>
      <top/>
      <bottom style="thin">
        <color indexed="55"/>
      </bottom>
      <diagonal/>
    </border>
    <border>
      <left style="thin">
        <color theme="0" tint="-0.249977111117893"/>
      </left>
      <right/>
      <top style="thin">
        <color theme="1" tint="0.499984740745262"/>
      </top>
      <bottom style="thin">
        <color theme="1" tint="0.499984740745262"/>
      </bottom>
      <diagonal/>
    </border>
    <border>
      <left style="thin">
        <color theme="0" tint="-0.249977111117893"/>
      </left>
      <right style="thin">
        <color theme="1" tint="0.499984740745262"/>
      </right>
      <top/>
      <bottom style="thin">
        <color theme="1" tint="0.499984740745262"/>
      </bottom>
      <diagonal/>
    </border>
    <border>
      <left style="thin">
        <color theme="0" tint="-0.24994659260841701"/>
      </left>
      <right style="thin">
        <color theme="0" tint="-0.24994659260841701"/>
      </right>
      <top style="thin">
        <color theme="0" tint="-0.24994659260841701"/>
      </top>
      <bottom/>
      <diagonal/>
    </border>
    <border>
      <left style="thin">
        <color indexed="64"/>
      </left>
      <right/>
      <top/>
      <bottom style="thin">
        <color indexed="55"/>
      </bottom>
      <diagonal/>
    </border>
    <border>
      <left/>
      <right style="thin">
        <color indexed="55"/>
      </right>
      <top style="thin">
        <color indexed="55"/>
      </top>
      <bottom style="thin">
        <color indexed="64"/>
      </bottom>
      <diagonal/>
    </border>
    <border>
      <left style="thin">
        <color theme="1" tint="0.499984740745262"/>
      </left>
      <right/>
      <top/>
      <bottom style="thin">
        <color theme="1" tint="0.499984740745262"/>
      </bottom>
      <diagonal/>
    </border>
    <border>
      <left style="thin">
        <color indexed="55"/>
      </left>
      <right style="thin">
        <color indexed="55"/>
      </right>
      <top style="thin">
        <color theme="1" tint="0.499984740745262"/>
      </top>
      <bottom/>
      <diagonal/>
    </border>
    <border>
      <left/>
      <right style="thin">
        <color indexed="64"/>
      </right>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indexed="55"/>
      </left>
      <right style="thin">
        <color indexed="55"/>
      </right>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indexed="64"/>
      </left>
      <right/>
      <top/>
      <bottom style="thin">
        <color indexed="55"/>
      </bottom>
      <diagonal/>
    </border>
    <border>
      <left/>
      <right style="thin">
        <color indexed="55"/>
      </right>
      <top/>
      <bottom style="thin">
        <color indexed="55"/>
      </bottom>
      <diagonal/>
    </border>
    <border>
      <left style="thin">
        <color theme="0" tint="-0.24994659260841701"/>
      </left>
      <right style="thin">
        <color auto="1"/>
      </right>
      <top style="thin">
        <color theme="0" tint="-0.24994659260841701"/>
      </top>
      <bottom style="thin">
        <color theme="0" tint="-0.24994659260841701"/>
      </bottom>
      <diagonal/>
    </border>
    <border>
      <left style="thin">
        <color theme="1" tint="0.499984740745262"/>
      </left>
      <right style="thin">
        <color indexed="55"/>
      </right>
      <top/>
      <bottom style="thin">
        <color theme="1" tint="0.499984740745262"/>
      </bottom>
      <diagonal/>
    </border>
    <border>
      <left style="thin">
        <color indexed="55"/>
      </left>
      <right style="thin">
        <color theme="1" tint="0.499984740745262"/>
      </right>
      <top/>
      <bottom style="thin">
        <color theme="1" tint="0.499984740745262"/>
      </bottom>
      <diagonal/>
    </border>
    <border>
      <left style="thin">
        <color indexed="55"/>
      </left>
      <right style="thin">
        <color indexed="64"/>
      </right>
      <top style="thin">
        <color indexed="55"/>
      </top>
      <bottom/>
      <diagonal/>
    </border>
    <border>
      <left/>
      <right style="thin">
        <color indexed="55"/>
      </right>
      <top/>
      <bottom/>
      <diagonal/>
    </border>
    <border>
      <left style="thin">
        <color indexed="55"/>
      </left>
      <right/>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diagonal/>
    </border>
    <border>
      <left/>
      <right style="medium">
        <color theme="0" tint="-4.9989318521683403E-2"/>
      </right>
      <top/>
      <bottom style="thin">
        <color theme="0" tint="-4.9989318521683403E-2"/>
      </bottom>
      <diagonal/>
    </border>
    <border>
      <left/>
      <right style="medium">
        <color theme="0" tint="-4.9989318521683403E-2"/>
      </right>
      <top style="thin">
        <color theme="0" tint="-4.9989318521683403E-2"/>
      </top>
      <bottom style="thin">
        <color theme="0" tint="-4.9989318521683403E-2"/>
      </bottom>
      <diagonal/>
    </border>
    <border>
      <left style="medium">
        <color theme="0" tint="-4.9989318521683403E-2"/>
      </left>
      <right/>
      <top/>
      <bottom style="medium">
        <color theme="0" tint="-4.9989318521683403E-2"/>
      </bottom>
      <diagonal/>
    </border>
    <border>
      <left/>
      <right/>
      <top style="thin">
        <color theme="0" tint="-4.9989318521683403E-2"/>
      </top>
      <bottom style="medium">
        <color theme="0" tint="-4.9989318521683403E-2"/>
      </bottom>
      <diagonal/>
    </border>
    <border>
      <left/>
      <right style="medium">
        <color theme="0" tint="-4.9989318521683403E-2"/>
      </right>
      <top style="thin">
        <color theme="0" tint="-4.9989318521683403E-2"/>
      </top>
      <bottom style="medium">
        <color theme="0" tint="-4.9989318521683403E-2"/>
      </bottom>
      <diagonal/>
    </border>
    <border>
      <left style="thin">
        <color theme="1"/>
      </left>
      <right style="thin">
        <color indexed="55"/>
      </right>
      <top style="thin">
        <color indexed="55"/>
      </top>
      <bottom style="thin">
        <color indexed="55"/>
      </bottom>
      <diagonal/>
    </border>
  </borders>
  <cellStyleXfs count="3">
    <xf numFmtId="0" fontId="0" fillId="0" borderId="0"/>
    <xf numFmtId="0" fontId="2" fillId="0" borderId="0" applyNumberFormat="0" applyFill="0" applyBorder="0" applyAlignment="0" applyProtection="0">
      <alignment vertical="top"/>
      <protection locked="0"/>
    </xf>
    <xf numFmtId="43" fontId="23" fillId="0" borderId="0" applyFont="0" applyFill="0" applyBorder="0" applyAlignment="0" applyProtection="0"/>
  </cellStyleXfs>
  <cellXfs count="186">
    <xf numFmtId="0" fontId="0" fillId="0" borderId="0" xfId="0"/>
    <xf numFmtId="0" fontId="0" fillId="0" borderId="0" xfId="0" applyFill="1"/>
    <xf numFmtId="0" fontId="6" fillId="0" borderId="0" xfId="0" applyFont="1"/>
    <xf numFmtId="0" fontId="7" fillId="0" borderId="0" xfId="0" applyFont="1" applyBorder="1" applyAlignment="1">
      <alignment vertical="center"/>
    </xf>
    <xf numFmtId="0" fontId="0" fillId="4" borderId="0" xfId="0" applyFill="1"/>
    <xf numFmtId="0" fontId="10" fillId="3" borderId="0" xfId="0" applyFont="1" applyFill="1" applyBorder="1" applyAlignment="1" applyProtection="1">
      <alignment horizontal="left" vertical="center"/>
    </xf>
    <xf numFmtId="0" fontId="0" fillId="4" borderId="0" xfId="0" applyFill="1" applyBorder="1"/>
    <xf numFmtId="0" fontId="9"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1" fillId="4" borderId="0" xfId="1" applyFont="1" applyFill="1" applyBorder="1" applyAlignment="1" applyProtection="1">
      <alignment horizontal="left"/>
    </xf>
    <xf numFmtId="0" fontId="15" fillId="2" borderId="2" xfId="0" applyFont="1" applyFill="1" applyBorder="1" applyAlignment="1">
      <alignment horizontal="center" shrinkToFit="1"/>
    </xf>
    <xf numFmtId="0" fontId="15" fillId="2" borderId="0" xfId="0" applyFont="1" applyFill="1" applyBorder="1" applyAlignment="1">
      <alignment horizontal="center" shrinkToFit="1"/>
    </xf>
    <xf numFmtId="0" fontId="15" fillId="2" borderId="3" xfId="0" applyFont="1" applyFill="1" applyBorder="1" applyAlignment="1">
      <alignment horizontal="center" shrinkToFit="1"/>
    </xf>
    <xf numFmtId="0" fontId="15" fillId="0" borderId="0" xfId="0" applyFont="1" applyAlignment="1">
      <alignment shrinkToFit="1"/>
    </xf>
    <xf numFmtId="0" fontId="16" fillId="0" borderId="0" xfId="0" applyFont="1" applyAlignment="1">
      <alignment shrinkToFit="1"/>
    </xf>
    <xf numFmtId="0" fontId="17" fillId="3" borderId="0" xfId="0" applyFont="1" applyFill="1" applyBorder="1" applyAlignment="1" applyProtection="1">
      <alignment horizontal="left" vertical="center"/>
    </xf>
    <xf numFmtId="0" fontId="19" fillId="4" borderId="0" xfId="0" applyFont="1" applyFill="1"/>
    <xf numFmtId="0" fontId="18" fillId="4" borderId="0" xfId="0" applyFont="1" applyFill="1" applyAlignment="1">
      <alignment horizontal="left"/>
    </xf>
    <xf numFmtId="0" fontId="6"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0" fillId="0" borderId="0" xfId="0" applyBorder="1"/>
    <xf numFmtId="164" fontId="6" fillId="0" borderId="23" xfId="0" applyNumberFormat="1" applyFont="1" applyBorder="1" applyAlignment="1">
      <alignment horizontal="center"/>
    </xf>
    <xf numFmtId="164" fontId="6" fillId="0" borderId="24" xfId="0" applyNumberFormat="1" applyFont="1" applyBorder="1" applyAlignment="1">
      <alignment horizontal="center"/>
    </xf>
    <xf numFmtId="164" fontId="6" fillId="0" borderId="25" xfId="0" applyNumberFormat="1" applyFont="1" applyBorder="1" applyAlignment="1">
      <alignment horizontal="center"/>
    </xf>
    <xf numFmtId="164" fontId="6" fillId="0" borderId="27" xfId="0" applyNumberFormat="1" applyFont="1" applyBorder="1" applyAlignment="1">
      <alignment horizontal="center"/>
    </xf>
    <xf numFmtId="164" fontId="6" fillId="0" borderId="44" xfId="0" applyNumberFormat="1" applyFont="1" applyBorder="1" applyAlignment="1">
      <alignment horizontal="center"/>
    </xf>
    <xf numFmtId="164" fontId="6" fillId="0" borderId="51" xfId="0" applyNumberFormat="1" applyFont="1" applyFill="1" applyBorder="1" applyAlignment="1">
      <alignment horizontal="center"/>
    </xf>
    <xf numFmtId="164" fontId="25" fillId="0" borderId="20" xfId="0" applyNumberFormat="1" applyFont="1" applyBorder="1" applyAlignment="1">
      <alignment horizontal="center"/>
    </xf>
    <xf numFmtId="164" fontId="25" fillId="0" borderId="42" xfId="0" applyNumberFormat="1" applyFont="1" applyBorder="1" applyAlignment="1">
      <alignment horizontal="center"/>
    </xf>
    <xf numFmtId="164" fontId="25" fillId="0" borderId="16" xfId="0" applyNumberFormat="1" applyFont="1" applyBorder="1" applyAlignment="1">
      <alignment horizontal="center"/>
    </xf>
    <xf numFmtId="164" fontId="25" fillId="0" borderId="48" xfId="0" applyNumberFormat="1" applyFont="1" applyBorder="1" applyAlignment="1">
      <alignment horizontal="center"/>
    </xf>
    <xf numFmtId="164" fontId="25" fillId="0" borderId="47" xfId="0" applyNumberFormat="1" applyFont="1" applyBorder="1" applyAlignment="1">
      <alignment horizontal="center"/>
    </xf>
    <xf numFmtId="164" fontId="25" fillId="0" borderId="22" xfId="0" applyNumberFormat="1" applyFont="1" applyBorder="1" applyAlignment="1">
      <alignment horizontal="center"/>
    </xf>
    <xf numFmtId="164" fontId="25" fillId="0" borderId="48" xfId="0" applyNumberFormat="1" applyFont="1" applyFill="1" applyBorder="1" applyAlignment="1">
      <alignment horizontal="center"/>
    </xf>
    <xf numFmtId="164" fontId="25" fillId="0" borderId="31" xfId="0" applyNumberFormat="1" applyFont="1" applyBorder="1" applyAlignment="1">
      <alignment horizontal="center"/>
    </xf>
    <xf numFmtId="164" fontId="25" fillId="0" borderId="21" xfId="0" applyNumberFormat="1" applyFont="1" applyBorder="1" applyAlignment="1">
      <alignment horizontal="center"/>
    </xf>
    <xf numFmtId="164" fontId="25" fillId="0" borderId="21" xfId="0" applyNumberFormat="1" applyFont="1" applyFill="1" applyBorder="1" applyAlignment="1">
      <alignment horizontal="center"/>
    </xf>
    <xf numFmtId="164" fontId="25" fillId="0" borderId="18" xfId="0" applyNumberFormat="1" applyFont="1" applyFill="1" applyBorder="1" applyAlignment="1">
      <alignment horizontal="center"/>
    </xf>
    <xf numFmtId="164" fontId="25" fillId="0" borderId="5" xfId="0" applyNumberFormat="1" applyFont="1" applyBorder="1" applyAlignment="1">
      <alignment horizontal="center"/>
    </xf>
    <xf numFmtId="164" fontId="25" fillId="0" borderId="50" xfId="0" applyNumberFormat="1" applyFont="1" applyFill="1" applyBorder="1" applyAlignment="1">
      <alignment horizontal="center"/>
    </xf>
    <xf numFmtId="164" fontId="25" fillId="0" borderId="49" xfId="0" applyNumberFormat="1" applyFont="1" applyFill="1" applyBorder="1" applyAlignment="1">
      <alignment horizontal="center"/>
    </xf>
    <xf numFmtId="164" fontId="25" fillId="0" borderId="30" xfId="0" applyNumberFormat="1" applyFont="1" applyFill="1" applyBorder="1" applyAlignment="1">
      <alignment horizontal="center"/>
    </xf>
    <xf numFmtId="164" fontId="25" fillId="0" borderId="1" xfId="0" applyNumberFormat="1" applyFont="1" applyBorder="1" applyAlignment="1">
      <alignment horizontal="center"/>
    </xf>
    <xf numFmtId="164" fontId="25" fillId="0" borderId="33" xfId="0" applyNumberFormat="1" applyFont="1" applyBorder="1" applyAlignment="1">
      <alignment horizontal="center"/>
    </xf>
    <xf numFmtId="164" fontId="25" fillId="0" borderId="19" xfId="0" applyNumberFormat="1" applyFont="1" applyFill="1" applyBorder="1" applyAlignment="1">
      <alignment horizontal="center"/>
    </xf>
    <xf numFmtId="164" fontId="25" fillId="0" borderId="19" xfId="0" applyNumberFormat="1" applyFont="1" applyBorder="1" applyAlignment="1">
      <alignment horizontal="center"/>
    </xf>
    <xf numFmtId="164" fontId="25" fillId="0" borderId="4" xfId="0" applyNumberFormat="1" applyFont="1" applyBorder="1" applyAlignment="1">
      <alignment horizontal="center"/>
    </xf>
    <xf numFmtId="164" fontId="25" fillId="0" borderId="29" xfId="0" applyNumberFormat="1" applyFont="1" applyBorder="1" applyAlignment="1">
      <alignment horizontal="center"/>
    </xf>
    <xf numFmtId="164" fontId="25" fillId="0" borderId="34" xfId="0" applyNumberFormat="1" applyFont="1" applyBorder="1" applyAlignment="1">
      <alignment horizontal="center"/>
    </xf>
    <xf numFmtId="164" fontId="25" fillId="6" borderId="1" xfId="0" applyNumberFormat="1" applyFont="1" applyFill="1" applyBorder="1" applyAlignment="1">
      <alignment horizontal="center"/>
    </xf>
    <xf numFmtId="164" fontId="25" fillId="0" borderId="1" xfId="0" applyNumberFormat="1" applyFont="1" applyFill="1" applyBorder="1" applyAlignment="1">
      <alignment horizontal="center"/>
    </xf>
    <xf numFmtId="164" fontId="25" fillId="6" borderId="19" xfId="0" applyNumberFormat="1" applyFont="1" applyFill="1" applyBorder="1" applyAlignment="1">
      <alignment horizontal="center"/>
    </xf>
    <xf numFmtId="164" fontId="25" fillId="0" borderId="6" xfId="0" applyNumberFormat="1" applyFont="1" applyBorder="1" applyAlignment="1">
      <alignment horizontal="center"/>
    </xf>
    <xf numFmtId="164" fontId="25" fillId="0" borderId="7" xfId="0" applyNumberFormat="1" applyFont="1" applyBorder="1" applyAlignment="1">
      <alignment horizontal="center"/>
    </xf>
    <xf numFmtId="164" fontId="25" fillId="0" borderId="8" xfId="0" applyNumberFormat="1" applyFont="1" applyBorder="1" applyAlignment="1">
      <alignment horizontal="center"/>
    </xf>
    <xf numFmtId="164" fontId="25" fillId="0" borderId="29" xfId="0" applyNumberFormat="1" applyFont="1" applyFill="1" applyBorder="1" applyAlignment="1">
      <alignment horizontal="center"/>
    </xf>
    <xf numFmtId="164" fontId="25" fillId="0" borderId="53" xfId="0" applyNumberFormat="1" applyFont="1" applyFill="1" applyBorder="1" applyAlignment="1">
      <alignment horizontal="center"/>
    </xf>
    <xf numFmtId="164" fontId="25" fillId="0" borderId="54" xfId="0" applyNumberFormat="1" applyFont="1" applyFill="1" applyBorder="1" applyAlignment="1">
      <alignment horizontal="center"/>
    </xf>
    <xf numFmtId="164" fontId="25" fillId="0" borderId="56" xfId="0" applyNumberFormat="1" applyFont="1" applyBorder="1" applyAlignment="1">
      <alignment horizontal="center"/>
    </xf>
    <xf numFmtId="164" fontId="25" fillId="0" borderId="52" xfId="0" applyNumberFormat="1" applyFont="1" applyBorder="1" applyAlignment="1">
      <alignment horizontal="center"/>
    </xf>
    <xf numFmtId="164" fontId="25" fillId="0" borderId="55" xfId="0" applyNumberFormat="1" applyFont="1" applyBorder="1" applyAlignment="1">
      <alignment horizontal="center"/>
    </xf>
    <xf numFmtId="164" fontId="25" fillId="0" borderId="58" xfId="0" applyNumberFormat="1" applyFont="1" applyFill="1" applyBorder="1" applyAlignment="1">
      <alignment horizontal="center"/>
    </xf>
    <xf numFmtId="164" fontId="25" fillId="0" borderId="59" xfId="0" applyNumberFormat="1" applyFont="1" applyFill="1" applyBorder="1" applyAlignment="1">
      <alignment horizontal="center"/>
    </xf>
    <xf numFmtId="164" fontId="25" fillId="6" borderId="21" xfId="0" applyNumberFormat="1" applyFont="1" applyFill="1" applyBorder="1" applyAlignment="1">
      <alignment horizontal="center"/>
    </xf>
    <xf numFmtId="0" fontId="26" fillId="3" borderId="0" xfId="0" applyFont="1" applyFill="1" applyBorder="1" applyAlignment="1" applyProtection="1">
      <alignment horizontal="left" vertical="center"/>
    </xf>
    <xf numFmtId="0" fontId="27" fillId="4" borderId="0" xfId="0" applyFont="1" applyFill="1" applyBorder="1"/>
    <xf numFmtId="0" fontId="27" fillId="4" borderId="0" xfId="0" applyFont="1" applyFill="1"/>
    <xf numFmtId="0" fontId="27" fillId="0" borderId="0" xfId="0" applyFont="1" applyFill="1"/>
    <xf numFmtId="0" fontId="27" fillId="0" borderId="0" xfId="0" applyFont="1"/>
    <xf numFmtId="0" fontId="29" fillId="4" borderId="0" xfId="0" applyFont="1" applyFill="1" applyBorder="1" applyAlignment="1">
      <alignment horizontal="right"/>
    </xf>
    <xf numFmtId="0" fontId="30" fillId="0" borderId="0" xfId="0" applyFont="1" applyAlignment="1">
      <alignment horizontal="center"/>
    </xf>
    <xf numFmtId="164" fontId="25" fillId="0" borderId="5" xfId="0" applyNumberFormat="1" applyFont="1" applyFill="1" applyBorder="1" applyAlignment="1">
      <alignment horizontal="center"/>
    </xf>
    <xf numFmtId="164" fontId="25" fillId="0" borderId="42" xfId="0" applyNumberFormat="1" applyFont="1" applyFill="1" applyBorder="1" applyAlignment="1">
      <alignment horizontal="center"/>
    </xf>
    <xf numFmtId="164" fontId="25" fillId="0" borderId="57" xfId="0" applyNumberFormat="1" applyFont="1" applyFill="1" applyBorder="1" applyAlignment="1">
      <alignment horizontal="center"/>
    </xf>
    <xf numFmtId="164" fontId="25" fillId="0" borderId="7" xfId="0" applyNumberFormat="1" applyFont="1" applyFill="1" applyBorder="1" applyAlignment="1">
      <alignment horizontal="center"/>
    </xf>
    <xf numFmtId="164" fontId="25" fillId="0" borderId="22" xfId="0" applyNumberFormat="1" applyFont="1" applyFill="1" applyBorder="1" applyAlignment="1">
      <alignment horizontal="center"/>
    </xf>
    <xf numFmtId="164" fontId="25" fillId="0" borderId="20" xfId="0" applyNumberFormat="1" applyFont="1" applyFill="1" applyBorder="1" applyAlignment="1">
      <alignment horizontal="center"/>
    </xf>
    <xf numFmtId="164" fontId="25" fillId="7" borderId="32" xfId="0" applyNumberFormat="1" applyFont="1" applyFill="1" applyBorder="1" applyAlignment="1">
      <alignment horizontal="center"/>
    </xf>
    <xf numFmtId="164" fontId="25" fillId="7" borderId="1" xfId="0" applyNumberFormat="1" applyFont="1" applyFill="1" applyBorder="1" applyAlignment="1">
      <alignment horizontal="center"/>
    </xf>
    <xf numFmtId="164" fontId="25" fillId="7" borderId="17" xfId="0" applyNumberFormat="1" applyFont="1" applyFill="1" applyBorder="1" applyAlignment="1">
      <alignment horizontal="center"/>
    </xf>
    <xf numFmtId="164" fontId="25" fillId="7" borderId="26" xfId="0" applyNumberFormat="1" applyFont="1" applyFill="1" applyBorder="1" applyAlignment="1">
      <alignment horizontal="center"/>
    </xf>
    <xf numFmtId="164" fontId="25" fillId="7" borderId="48" xfId="0" applyNumberFormat="1" applyFont="1" applyFill="1" applyBorder="1" applyAlignment="1">
      <alignment horizontal="center"/>
    </xf>
    <xf numFmtId="164" fontId="25" fillId="0" borderId="4" xfId="0" applyNumberFormat="1" applyFont="1" applyFill="1" applyBorder="1" applyAlignment="1">
      <alignment horizontal="center"/>
    </xf>
    <xf numFmtId="164" fontId="25" fillId="0" borderId="43" xfId="0" applyNumberFormat="1" applyFont="1" applyFill="1" applyBorder="1" applyAlignment="1">
      <alignment horizontal="center"/>
    </xf>
    <xf numFmtId="164" fontId="25" fillId="8" borderId="28" xfId="0" applyNumberFormat="1" applyFont="1" applyFill="1" applyBorder="1" applyAlignment="1">
      <alignment horizontal="center"/>
    </xf>
    <xf numFmtId="0" fontId="6" fillId="8" borderId="1" xfId="0" applyNumberFormat="1" applyFont="1" applyFill="1" applyBorder="1" applyAlignment="1">
      <alignment horizontal="center"/>
    </xf>
    <xf numFmtId="164" fontId="25" fillId="0" borderId="32" xfId="0" applyNumberFormat="1" applyFont="1" applyFill="1" applyBorder="1" applyAlignment="1">
      <alignment horizontal="center"/>
    </xf>
    <xf numFmtId="164" fontId="25" fillId="7" borderId="41" xfId="0" applyNumberFormat="1" applyFont="1" applyFill="1" applyBorder="1" applyAlignment="1">
      <alignment horizontal="center"/>
    </xf>
    <xf numFmtId="164" fontId="6" fillId="10" borderId="6" xfId="0" applyNumberFormat="1" applyFont="1" applyFill="1" applyBorder="1" applyAlignment="1">
      <alignment horizontal="center"/>
    </xf>
    <xf numFmtId="165" fontId="12" fillId="5" borderId="2" xfId="0" applyNumberFormat="1" applyFont="1" applyFill="1" applyBorder="1" applyAlignment="1">
      <alignment horizontal="center" vertical="center"/>
    </xf>
    <xf numFmtId="165" fontId="12" fillId="5" borderId="0" xfId="0" applyNumberFormat="1" applyFont="1" applyFill="1" applyBorder="1" applyAlignment="1">
      <alignment horizontal="center" vertical="center"/>
    </xf>
    <xf numFmtId="165" fontId="12" fillId="5" borderId="3" xfId="0" applyNumberFormat="1" applyFont="1" applyFill="1" applyBorder="1" applyAlignment="1">
      <alignment horizontal="center" vertical="center"/>
    </xf>
    <xf numFmtId="165" fontId="22" fillId="5" borderId="2" xfId="0" applyNumberFormat="1" applyFont="1" applyFill="1" applyBorder="1" applyAlignment="1">
      <alignment horizontal="center" vertical="center"/>
    </xf>
    <xf numFmtId="165" fontId="22" fillId="5" borderId="0" xfId="0" applyNumberFormat="1" applyFont="1" applyFill="1" applyBorder="1" applyAlignment="1">
      <alignment horizontal="center" vertical="center"/>
    </xf>
    <xf numFmtId="165" fontId="22" fillId="5" borderId="3" xfId="0" applyNumberFormat="1" applyFont="1" applyFill="1" applyBorder="1" applyAlignment="1">
      <alignment horizontal="center" vertical="center"/>
    </xf>
    <xf numFmtId="164" fontId="25" fillId="0" borderId="60" xfId="0" applyNumberFormat="1" applyFont="1" applyBorder="1" applyAlignment="1">
      <alignment horizontal="center"/>
    </xf>
    <xf numFmtId="164" fontId="6" fillId="6" borderId="6" xfId="0" applyNumberFormat="1" applyFont="1" applyFill="1" applyBorder="1" applyAlignment="1">
      <alignment horizontal="center"/>
    </xf>
    <xf numFmtId="164" fontId="25" fillId="0" borderId="34" xfId="0" applyNumberFormat="1" applyFont="1" applyFill="1" applyBorder="1" applyAlignment="1">
      <alignment horizontal="center"/>
    </xf>
    <xf numFmtId="164" fontId="25" fillId="0" borderId="61" xfId="0" applyNumberFormat="1" applyFont="1" applyFill="1" applyBorder="1" applyAlignment="1">
      <alignment horizontal="center"/>
    </xf>
    <xf numFmtId="164" fontId="25" fillId="0" borderId="62" xfId="0" applyNumberFormat="1" applyFont="1" applyFill="1" applyBorder="1" applyAlignment="1">
      <alignment horizontal="center"/>
    </xf>
    <xf numFmtId="164" fontId="25" fillId="0" borderId="61" xfId="0" applyNumberFormat="1" applyFont="1" applyBorder="1" applyAlignment="1">
      <alignment horizontal="center"/>
    </xf>
    <xf numFmtId="164" fontId="25" fillId="11" borderId="32" xfId="0" applyNumberFormat="1" applyFont="1" applyFill="1" applyBorder="1" applyAlignment="1">
      <alignment horizontal="center"/>
    </xf>
    <xf numFmtId="164" fontId="25" fillId="11" borderId="1" xfId="0" applyNumberFormat="1" applyFont="1" applyFill="1" applyBorder="1" applyAlignment="1">
      <alignment horizontal="center"/>
    </xf>
    <xf numFmtId="0" fontId="0" fillId="12" borderId="0" xfId="0" applyFill="1"/>
    <xf numFmtId="164" fontId="25" fillId="8" borderId="1" xfId="0" applyNumberFormat="1" applyFont="1" applyFill="1" applyBorder="1" applyAlignment="1">
      <alignment horizontal="center"/>
    </xf>
    <xf numFmtId="164" fontId="25" fillId="11" borderId="5" xfId="0" applyNumberFormat="1" applyFont="1" applyFill="1" applyBorder="1" applyAlignment="1">
      <alignment horizontal="center"/>
    </xf>
    <xf numFmtId="164" fontId="25" fillId="11" borderId="48" xfId="0" applyNumberFormat="1" applyFont="1" applyFill="1" applyBorder="1" applyAlignment="1">
      <alignment horizontal="center"/>
    </xf>
    <xf numFmtId="164" fontId="25" fillId="11" borderId="22" xfId="0" applyNumberFormat="1" applyFont="1" applyFill="1" applyBorder="1" applyAlignment="1">
      <alignment horizontal="center"/>
    </xf>
    <xf numFmtId="164" fontId="25" fillId="11" borderId="29" xfId="0" applyNumberFormat="1" applyFont="1" applyFill="1" applyBorder="1" applyAlignment="1">
      <alignment horizontal="center"/>
    </xf>
    <xf numFmtId="164" fontId="25" fillId="11" borderId="20" xfId="0" applyNumberFormat="1" applyFont="1" applyFill="1" applyBorder="1" applyAlignment="1">
      <alignment horizontal="center"/>
    </xf>
    <xf numFmtId="164" fontId="25" fillId="11" borderId="19" xfId="0" applyNumberFormat="1" applyFont="1" applyFill="1" applyBorder="1" applyAlignment="1">
      <alignment horizontal="center"/>
    </xf>
    <xf numFmtId="164" fontId="25" fillId="11" borderId="54" xfId="0" applyNumberFormat="1" applyFont="1" applyFill="1" applyBorder="1" applyAlignment="1">
      <alignment horizontal="center"/>
    </xf>
    <xf numFmtId="164" fontId="25" fillId="11" borderId="2" xfId="0" applyNumberFormat="1" applyFont="1" applyFill="1" applyBorder="1" applyAlignment="1">
      <alignment horizontal="center"/>
    </xf>
    <xf numFmtId="164" fontId="25" fillId="12" borderId="21" xfId="0" applyNumberFormat="1" applyFont="1" applyFill="1" applyBorder="1" applyAlignment="1">
      <alignment horizontal="center"/>
    </xf>
    <xf numFmtId="164" fontId="25" fillId="12" borderId="31" xfId="0" applyNumberFormat="1" applyFont="1" applyFill="1" applyBorder="1" applyAlignment="1">
      <alignment horizontal="center"/>
    </xf>
    <xf numFmtId="164" fontId="25" fillId="12" borderId="4" xfId="0" applyNumberFormat="1" applyFont="1" applyFill="1" applyBorder="1" applyAlignment="1">
      <alignment horizontal="center"/>
    </xf>
    <xf numFmtId="164" fontId="25" fillId="12" borderId="1" xfId="0" applyNumberFormat="1" applyFont="1" applyFill="1" applyBorder="1" applyAlignment="1">
      <alignment horizontal="center"/>
    </xf>
    <xf numFmtId="164" fontId="25" fillId="12" borderId="18" xfId="0" applyNumberFormat="1" applyFont="1" applyFill="1" applyBorder="1" applyAlignment="1">
      <alignment horizontal="center"/>
    </xf>
    <xf numFmtId="164" fontId="25" fillId="12" borderId="34" xfId="0" applyNumberFormat="1" applyFont="1" applyFill="1" applyBorder="1" applyAlignment="1">
      <alignment horizontal="center"/>
    </xf>
    <xf numFmtId="164" fontId="25" fillId="12" borderId="48" xfId="0" applyNumberFormat="1" applyFont="1" applyFill="1" applyBorder="1" applyAlignment="1">
      <alignment horizontal="center"/>
    </xf>
    <xf numFmtId="164" fontId="25" fillId="12" borderId="36" xfId="0" applyNumberFormat="1" applyFont="1" applyFill="1" applyBorder="1" applyAlignment="1">
      <alignment horizontal="center"/>
    </xf>
    <xf numFmtId="164" fontId="25" fillId="12" borderId="35" xfId="0" applyNumberFormat="1" applyFont="1" applyFill="1" applyBorder="1" applyAlignment="1">
      <alignment horizontal="center"/>
    </xf>
    <xf numFmtId="0" fontId="0" fillId="13" borderId="0" xfId="0" applyFill="1"/>
    <xf numFmtId="164" fontId="25" fillId="13" borderId="48" xfId="0" applyNumberFormat="1" applyFont="1" applyFill="1" applyBorder="1" applyAlignment="1">
      <alignment horizontal="center"/>
    </xf>
    <xf numFmtId="164" fontId="25" fillId="12" borderId="22" xfId="0" applyNumberFormat="1" applyFont="1" applyFill="1" applyBorder="1" applyAlignment="1">
      <alignment horizontal="center"/>
    </xf>
    <xf numFmtId="0" fontId="6" fillId="14" borderId="1" xfId="0" applyNumberFormat="1" applyFont="1" applyFill="1" applyBorder="1" applyAlignment="1">
      <alignment horizontal="center"/>
    </xf>
    <xf numFmtId="164" fontId="25" fillId="14" borderId="1" xfId="0" applyNumberFormat="1" applyFont="1" applyFill="1" applyBorder="1" applyAlignment="1">
      <alignment horizontal="center"/>
    </xf>
    <xf numFmtId="164" fontId="25" fillId="14" borderId="39" xfId="0" applyNumberFormat="1" applyFont="1" applyFill="1" applyBorder="1" applyAlignment="1">
      <alignment horizontal="center"/>
    </xf>
    <xf numFmtId="164" fontId="25" fillId="14" borderId="48" xfId="0" applyNumberFormat="1" applyFont="1" applyFill="1" applyBorder="1" applyAlignment="1">
      <alignment horizontal="center"/>
    </xf>
    <xf numFmtId="165" fontId="12" fillId="5" borderId="10" xfId="0" applyNumberFormat="1" applyFont="1" applyFill="1" applyBorder="1" applyAlignment="1">
      <alignment horizontal="center" vertical="center"/>
    </xf>
    <xf numFmtId="165" fontId="12" fillId="5" borderId="11" xfId="0" applyNumberFormat="1" applyFont="1" applyFill="1" applyBorder="1" applyAlignment="1">
      <alignment horizontal="center" vertical="center"/>
    </xf>
    <xf numFmtId="165" fontId="12" fillId="5" borderId="12" xfId="0" applyNumberFormat="1" applyFont="1" applyFill="1" applyBorder="1" applyAlignment="1">
      <alignment horizontal="center" vertical="center"/>
    </xf>
    <xf numFmtId="0" fontId="14" fillId="0" borderId="0" xfId="0" applyFont="1" applyAlignment="1">
      <alignment horizontal="center" vertical="center"/>
    </xf>
    <xf numFmtId="0" fontId="16" fillId="0" borderId="13" xfId="0" applyFont="1" applyFill="1" applyBorder="1" applyAlignment="1">
      <alignment horizontal="center"/>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9" borderId="13" xfId="0" applyFont="1" applyFill="1" applyBorder="1" applyAlignment="1">
      <alignment horizontal="center"/>
    </xf>
    <xf numFmtId="0" fontId="16" fillId="9" borderId="14" xfId="0" applyFont="1" applyFill="1" applyBorder="1" applyAlignment="1">
      <alignment horizontal="center"/>
    </xf>
    <xf numFmtId="0" fontId="16" fillId="9" borderId="15" xfId="0" applyFont="1" applyFill="1" applyBorder="1" applyAlignment="1">
      <alignment horizontal="center"/>
    </xf>
    <xf numFmtId="0" fontId="18" fillId="4" borderId="9" xfId="0" applyFont="1" applyFill="1" applyBorder="1" applyAlignment="1">
      <alignment horizontal="center"/>
    </xf>
    <xf numFmtId="0" fontId="13" fillId="0" borderId="0" xfId="0" applyFont="1" applyFill="1" applyAlignment="1">
      <alignment horizontal="center" vertical="center"/>
    </xf>
    <xf numFmtId="165" fontId="22" fillId="5" borderId="10" xfId="0" applyNumberFormat="1" applyFont="1" applyFill="1" applyBorder="1" applyAlignment="1">
      <alignment horizontal="center" vertical="center"/>
    </xf>
    <xf numFmtId="165" fontId="22" fillId="5" borderId="11" xfId="0" applyNumberFormat="1" applyFont="1" applyFill="1" applyBorder="1" applyAlignment="1">
      <alignment horizontal="center" vertical="center"/>
    </xf>
    <xf numFmtId="165" fontId="22" fillId="5" borderId="12" xfId="0" applyNumberFormat="1" applyFont="1" applyFill="1" applyBorder="1" applyAlignment="1">
      <alignment horizontal="center" vertical="center"/>
    </xf>
    <xf numFmtId="0" fontId="24" fillId="0" borderId="0" xfId="0" applyFont="1" applyAlignment="1">
      <alignment horizontal="center" vertical="center"/>
    </xf>
    <xf numFmtId="0" fontId="20" fillId="0" borderId="0" xfId="0" applyFont="1" applyBorder="1" applyAlignment="1">
      <alignment horizontal="center"/>
    </xf>
    <xf numFmtId="16" fontId="27" fillId="0" borderId="63" xfId="0" applyNumberFormat="1" applyFont="1" applyFill="1" applyBorder="1"/>
    <xf numFmtId="166" fontId="28" fillId="0" borderId="64" xfId="0" applyNumberFormat="1" applyFont="1" applyFill="1" applyBorder="1" applyAlignment="1">
      <alignment horizontal="left"/>
    </xf>
    <xf numFmtId="0" fontId="27" fillId="0" borderId="64" xfId="0" applyFont="1" applyBorder="1"/>
    <xf numFmtId="49" fontId="28" fillId="0" borderId="64" xfId="0" applyNumberFormat="1" applyFont="1" applyFill="1" applyBorder="1" applyAlignment="1">
      <alignment horizontal="left"/>
    </xf>
    <xf numFmtId="0" fontId="0" fillId="0" borderId="65" xfId="0" applyFill="1" applyBorder="1"/>
    <xf numFmtId="16" fontId="27" fillId="0" borderId="66" xfId="0" applyNumberFormat="1" applyFont="1" applyFill="1" applyBorder="1"/>
    <xf numFmtId="0" fontId="27" fillId="0" borderId="67" xfId="0" applyFont="1" applyBorder="1"/>
    <xf numFmtId="0" fontId="0" fillId="0" borderId="68" xfId="0" applyFill="1" applyBorder="1"/>
    <xf numFmtId="0" fontId="27" fillId="0" borderId="69" xfId="0" applyFont="1" applyBorder="1"/>
    <xf numFmtId="0" fontId="28" fillId="0" borderId="70" xfId="0" applyFont="1" applyFill="1" applyBorder="1"/>
    <xf numFmtId="0" fontId="27" fillId="0" borderId="70" xfId="0" applyFont="1" applyBorder="1"/>
    <xf numFmtId="0" fontId="0" fillId="0" borderId="71" xfId="0" applyFill="1" applyBorder="1"/>
    <xf numFmtId="166" fontId="28" fillId="0" borderId="72" xfId="0" applyNumberFormat="1" applyFont="1" applyFill="1" applyBorder="1" applyAlignment="1">
      <alignment horizontal="left"/>
    </xf>
    <xf numFmtId="0" fontId="28" fillId="0" borderId="73" xfId="0" applyFont="1" applyFill="1" applyBorder="1"/>
    <xf numFmtId="0" fontId="32" fillId="0" borderId="0" xfId="0" applyFont="1"/>
    <xf numFmtId="0" fontId="32" fillId="9" borderId="0" xfId="0" applyFont="1" applyFill="1"/>
    <xf numFmtId="164" fontId="25" fillId="9" borderId="19" xfId="0" applyNumberFormat="1" applyFont="1" applyFill="1" applyBorder="1" applyAlignment="1">
      <alignment horizontal="center"/>
    </xf>
    <xf numFmtId="164" fontId="25" fillId="8" borderId="48" xfId="0" applyNumberFormat="1" applyFont="1" applyFill="1" applyBorder="1" applyAlignment="1">
      <alignment horizontal="center"/>
    </xf>
    <xf numFmtId="164" fontId="25" fillId="12" borderId="28" xfId="0" applyNumberFormat="1" applyFont="1" applyFill="1" applyBorder="1" applyAlignment="1">
      <alignment horizontal="center"/>
    </xf>
    <xf numFmtId="164" fontId="25" fillId="12" borderId="56" xfId="0" applyNumberFormat="1" applyFont="1" applyFill="1" applyBorder="1" applyAlignment="1">
      <alignment horizontal="center"/>
    </xf>
    <xf numFmtId="164" fontId="25" fillId="12" borderId="52" xfId="0" applyNumberFormat="1" applyFont="1" applyFill="1" applyBorder="1" applyAlignment="1">
      <alignment horizontal="center"/>
    </xf>
    <xf numFmtId="164" fontId="25" fillId="15" borderId="37" xfId="0" applyNumberFormat="1" applyFont="1" applyFill="1" applyBorder="1" applyAlignment="1">
      <alignment horizontal="center"/>
    </xf>
    <xf numFmtId="164" fontId="25" fillId="15" borderId="46" xfId="0" applyNumberFormat="1" applyFont="1" applyFill="1" applyBorder="1" applyAlignment="1">
      <alignment horizontal="center"/>
    </xf>
    <xf numFmtId="164" fontId="25" fillId="15" borderId="38" xfId="0" applyNumberFormat="1" applyFont="1" applyFill="1" applyBorder="1" applyAlignment="1">
      <alignment horizontal="center"/>
    </xf>
    <xf numFmtId="164" fontId="25" fillId="15" borderId="40" xfId="0" applyNumberFormat="1" applyFont="1" applyFill="1" applyBorder="1" applyAlignment="1">
      <alignment horizontal="center"/>
    </xf>
    <xf numFmtId="164" fontId="25" fillId="15" borderId="39" xfId="0" applyNumberFormat="1" applyFont="1" applyFill="1" applyBorder="1" applyAlignment="1">
      <alignment horizontal="center"/>
    </xf>
    <xf numFmtId="164" fontId="25" fillId="15" borderId="19" xfId="0" applyNumberFormat="1" applyFont="1" applyFill="1" applyBorder="1" applyAlignment="1">
      <alignment horizontal="center"/>
    </xf>
    <xf numFmtId="164" fontId="25" fillId="8" borderId="45" xfId="0" applyNumberFormat="1" applyFont="1" applyFill="1" applyBorder="1" applyAlignment="1">
      <alignment horizontal="center"/>
    </xf>
    <xf numFmtId="164" fontId="25" fillId="14" borderId="53" xfId="0" applyNumberFormat="1" applyFont="1" applyFill="1" applyBorder="1" applyAlignment="1">
      <alignment horizontal="center"/>
    </xf>
    <xf numFmtId="164" fontId="25" fillId="13" borderId="1" xfId="0" applyNumberFormat="1" applyFont="1" applyFill="1" applyBorder="1" applyAlignment="1">
      <alignment horizontal="center"/>
    </xf>
    <xf numFmtId="164" fontId="25" fillId="11" borderId="4" xfId="0" applyNumberFormat="1" applyFont="1" applyFill="1" applyBorder="1" applyAlignment="1">
      <alignment horizontal="center"/>
    </xf>
    <xf numFmtId="164" fontId="31" fillId="0" borderId="1" xfId="0" applyNumberFormat="1" applyFont="1" applyFill="1" applyBorder="1" applyAlignment="1">
      <alignment horizontal="center"/>
    </xf>
    <xf numFmtId="164" fontId="25" fillId="12" borderId="74" xfId="0" applyNumberFormat="1" applyFont="1" applyFill="1" applyBorder="1" applyAlignment="1">
      <alignment horizontal="center"/>
    </xf>
    <xf numFmtId="164" fontId="25" fillId="1" borderId="21" xfId="0" applyNumberFormat="1" applyFont="1" applyFill="1" applyBorder="1" applyAlignment="1">
      <alignment horizontal="center"/>
    </xf>
    <xf numFmtId="164" fontId="25" fillId="1" borderId="1" xfId="0" applyNumberFormat="1" applyFont="1" applyFill="1" applyBorder="1" applyAlignment="1">
      <alignment horizontal="center"/>
    </xf>
  </cellXfs>
  <cellStyles count="3">
    <cellStyle name="Comma 2" xfId="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EAEAEA"/>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5</xdr:row>
      <xdr:rowOff>314325</xdr:rowOff>
    </xdr:from>
    <xdr:to>
      <xdr:col>6</xdr:col>
      <xdr:colOff>139189</xdr:colOff>
      <xdr:row>6</xdr:row>
      <xdr:rowOff>433349</xdr:rowOff>
    </xdr:to>
    <xdr:pic>
      <xdr:nvPicPr>
        <xdr:cNvPr id="8" name="Picture 7">
          <a:extLst>
            <a:ext uri="{FF2B5EF4-FFF2-40B4-BE49-F238E27FC236}">
              <a16:creationId xmlns:a16="http://schemas.microsoft.com/office/drawing/2014/main" id="{7BF0AA2B-A436-4701-9239-008B85212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57300"/>
          <a:ext cx="1205989" cy="490499"/>
        </a:xfrm>
        <a:prstGeom prst="rect">
          <a:avLst/>
        </a:prstGeom>
      </xdr:spPr>
    </xdr:pic>
    <xdr:clientData/>
  </xdr:twoCellAnchor>
  <xdr:twoCellAnchor editAs="oneCell">
    <xdr:from>
      <xdr:col>34</xdr:col>
      <xdr:colOff>295275</xdr:colOff>
      <xdr:row>0</xdr:row>
      <xdr:rowOff>3810</xdr:rowOff>
    </xdr:from>
    <xdr:to>
      <xdr:col>34</xdr:col>
      <xdr:colOff>1590675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twoCellAnchor>
    <xdr:from>
      <xdr:col>27</xdr:col>
      <xdr:colOff>41275</xdr:colOff>
      <xdr:row>11</xdr:row>
      <xdr:rowOff>12700</xdr:rowOff>
    </xdr:from>
    <xdr:to>
      <xdr:col>28</xdr:col>
      <xdr:colOff>22224</xdr:colOff>
      <xdr:row>11</xdr:row>
      <xdr:rowOff>160340</xdr:rowOff>
    </xdr:to>
    <xdr:sp macro="" textlink="">
      <xdr:nvSpPr>
        <xdr:cNvPr id="9" name="AutoShape 81">
          <a:extLst>
            <a:ext uri="{FF2B5EF4-FFF2-40B4-BE49-F238E27FC236}">
              <a16:creationId xmlns:a16="http://schemas.microsoft.com/office/drawing/2014/main" id="{00000000-0008-0000-0000-000009000000}"/>
            </a:ext>
          </a:extLst>
        </xdr:cNvPr>
        <xdr:cNvSpPr>
          <a:spLocks noChangeArrowheads="1"/>
        </xdr:cNvSpPr>
      </xdr:nvSpPr>
      <xdr:spPr bwMode="auto">
        <a:xfrm rot="5400000">
          <a:off x="5458617" y="2539208"/>
          <a:ext cx="147640" cy="180974"/>
        </a:xfrm>
        <a:prstGeom prst="ellipse">
          <a:avLst/>
        </a:prstGeom>
        <a:noFill/>
        <a:ln w="9525">
          <a:noFill/>
          <a:miter lim="800000"/>
          <a:headEnd/>
          <a:tailEnd/>
        </a:ln>
      </xdr:spPr>
    </xdr:sp>
    <xdr:clientData/>
  </xdr:twoCellAnchor>
  <xdr:twoCellAnchor>
    <xdr:from>
      <xdr:col>0</xdr:col>
      <xdr:colOff>9525</xdr:colOff>
      <xdr:row>47</xdr:row>
      <xdr:rowOff>66674</xdr:rowOff>
    </xdr:from>
    <xdr:to>
      <xdr:col>35</xdr:col>
      <xdr:colOff>9525</xdr:colOff>
      <xdr:row>63</xdr:row>
      <xdr:rowOff>38099</xdr:rowOff>
    </xdr:to>
    <xdr:sp macro="" textlink="">
      <xdr:nvSpPr>
        <xdr:cNvPr id="15" name="TextBox 14">
          <a:extLst>
            <a:ext uri="{FF2B5EF4-FFF2-40B4-BE49-F238E27FC236}">
              <a16:creationId xmlns:a16="http://schemas.microsoft.com/office/drawing/2014/main" id="{AB37F471-2A9F-47F5-8191-400DA883E3F8}"/>
            </a:ext>
          </a:extLst>
        </xdr:cNvPr>
        <xdr:cNvSpPr txBox="1"/>
      </xdr:nvSpPr>
      <xdr:spPr>
        <a:xfrm>
          <a:off x="9525" y="7867649"/>
          <a:ext cx="10848975"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a:p>
      </xdr:txBody>
    </xdr:sp>
    <xdr:clientData/>
  </xdr:twoCellAnchor>
  <xdr:oneCellAnchor>
    <xdr:from>
      <xdr:col>0</xdr:col>
      <xdr:colOff>133350</xdr:colOff>
      <xdr:row>15</xdr:row>
      <xdr:rowOff>142875</xdr:rowOff>
    </xdr:from>
    <xdr:ext cx="184731" cy="261931"/>
    <xdr:sp macro="" textlink="">
      <xdr:nvSpPr>
        <xdr:cNvPr id="4" name="TextBox 3"/>
        <xdr:cNvSpPr txBox="1"/>
      </xdr:nvSpPr>
      <xdr:spPr>
        <a:xfrm>
          <a:off x="133350" y="3333750"/>
          <a:ext cx="184731" cy="261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32</xdr:col>
      <xdr:colOff>19050</xdr:colOff>
      <xdr:row>6</xdr:row>
      <xdr:rowOff>47625</xdr:rowOff>
    </xdr:from>
    <xdr:ext cx="184731" cy="261931"/>
    <xdr:sp macro="" textlink="">
      <xdr:nvSpPr>
        <xdr:cNvPr id="7" name="TextBox 6"/>
        <xdr:cNvSpPr txBox="1"/>
      </xdr:nvSpPr>
      <xdr:spPr>
        <a:xfrm>
          <a:off x="6419850" y="1362075"/>
          <a:ext cx="184731" cy="261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47"/>
  <sheetViews>
    <sheetView showGridLines="0" tabSelected="1" topLeftCell="A7" zoomScaleNormal="100" workbookViewId="0">
      <selection activeCell="I8" sqref="I8:W10"/>
    </sheetView>
  </sheetViews>
  <sheetFormatPr defaultColWidth="8.85546875" defaultRowHeight="12.75" x14ac:dyDescent="0.2"/>
  <cols>
    <col min="1" max="33" width="3" customWidth="1"/>
    <col min="34" max="34" width="13.85546875" style="73" customWidth="1"/>
    <col min="35" max="35" width="49.85546875" style="73" bestFit="1" customWidth="1"/>
  </cols>
  <sheetData>
    <row r="1" spans="1:36" ht="23.25" customHeight="1" x14ac:dyDescent="0.2">
      <c r="A1" s="19" t="s">
        <v>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69"/>
      <c r="AI1" s="69"/>
    </row>
    <row r="2" spans="1:36" x14ac:dyDescent="0.2">
      <c r="A2" s="13" t="s">
        <v>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70"/>
      <c r="AI2" s="74" t="s">
        <v>7</v>
      </c>
    </row>
    <row r="3" spans="1:36" x14ac:dyDescent="0.2">
      <c r="A3" s="144" t="s">
        <v>1</v>
      </c>
      <c r="B3" s="144"/>
      <c r="C3" s="144"/>
      <c r="D3" s="7"/>
      <c r="E3" s="144" t="s">
        <v>0</v>
      </c>
      <c r="F3" s="144"/>
      <c r="G3" s="144"/>
      <c r="H3" s="4"/>
      <c r="I3" s="21" t="s">
        <v>2</v>
      </c>
      <c r="J3" s="20"/>
      <c r="K3" s="4"/>
      <c r="L3" s="4"/>
      <c r="M3" s="4"/>
      <c r="N3" s="4"/>
      <c r="O3" s="4"/>
      <c r="P3" s="4"/>
      <c r="Q3" s="4"/>
      <c r="R3" s="4"/>
      <c r="S3" s="4"/>
      <c r="T3" s="8"/>
      <c r="U3" s="4"/>
      <c r="V3" s="4"/>
      <c r="W3" s="4"/>
      <c r="X3" s="4"/>
      <c r="Y3" s="4"/>
      <c r="Z3" s="4"/>
      <c r="AA3" s="4"/>
      <c r="AB3" s="4"/>
      <c r="AC3" s="4"/>
      <c r="AD3" s="4"/>
      <c r="AE3" s="4"/>
      <c r="AF3" s="4"/>
      <c r="AG3" s="4"/>
      <c r="AH3" s="71"/>
      <c r="AI3" s="71"/>
    </row>
    <row r="4" spans="1:36" x14ac:dyDescent="0.2">
      <c r="A4" s="138">
        <v>2023</v>
      </c>
      <c r="B4" s="139"/>
      <c r="C4" s="140"/>
      <c r="D4" s="7"/>
      <c r="E4" s="141">
        <v>7</v>
      </c>
      <c r="F4" s="142"/>
      <c r="G4" s="143"/>
      <c r="H4" s="4"/>
      <c r="I4" s="138">
        <v>1</v>
      </c>
      <c r="J4" s="139"/>
      <c r="K4" s="140"/>
      <c r="L4" s="9" t="s">
        <v>3</v>
      </c>
      <c r="M4" s="4"/>
      <c r="N4" s="4"/>
      <c r="O4" s="4"/>
      <c r="P4" s="4"/>
      <c r="Q4" s="4"/>
      <c r="R4" s="4"/>
      <c r="S4" s="4"/>
      <c r="T4" s="8"/>
      <c r="U4" s="4"/>
      <c r="V4" s="4"/>
      <c r="W4" s="4"/>
      <c r="X4" s="4"/>
      <c r="Y4" s="4"/>
      <c r="Z4" s="4"/>
      <c r="AA4" s="4"/>
      <c r="AB4" s="4"/>
      <c r="AC4" s="4"/>
      <c r="AD4" s="4"/>
      <c r="AE4" s="4"/>
      <c r="AF4" s="4"/>
      <c r="AG4" s="4"/>
      <c r="AH4" s="71"/>
      <c r="AI4" s="71"/>
    </row>
    <row r="5" spans="1:36"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71"/>
      <c r="AI5" s="71"/>
    </row>
    <row r="6" spans="1:36" ht="29.25" customHeight="1" x14ac:dyDescent="0.35">
      <c r="A6" s="145" t="s">
        <v>16</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G6" s="1"/>
      <c r="AH6" s="72"/>
      <c r="AI6" s="75"/>
    </row>
    <row r="7" spans="1:36" ht="40.5" thickBot="1" x14ac:dyDescent="0.35">
      <c r="I7" s="137" t="str">
        <f>year&amp;"-"&amp;(year+1)</f>
        <v>2023-2024</v>
      </c>
      <c r="J7" s="137"/>
      <c r="K7" s="137"/>
      <c r="L7" s="137"/>
      <c r="M7" s="137"/>
      <c r="N7" s="137"/>
      <c r="O7" s="137"/>
      <c r="P7" s="137"/>
      <c r="Q7" s="137"/>
      <c r="R7" s="137"/>
      <c r="S7" s="137"/>
      <c r="T7" s="137"/>
      <c r="U7" s="137"/>
      <c r="V7" s="137"/>
      <c r="W7" s="137"/>
      <c r="AG7" s="150" t="s">
        <v>5</v>
      </c>
      <c r="AH7" s="150"/>
      <c r="AI7" s="150"/>
    </row>
    <row r="8" spans="1:36" ht="15.75" customHeight="1" x14ac:dyDescent="0.2">
      <c r="A8" s="134">
        <f>DATE(year,month,1)</f>
        <v>45108</v>
      </c>
      <c r="B8" s="135"/>
      <c r="C8" s="135"/>
      <c r="D8" s="135"/>
      <c r="E8" s="135"/>
      <c r="F8" s="135"/>
      <c r="G8" s="136"/>
      <c r="H8" s="3"/>
      <c r="I8" s="149" t="s">
        <v>73</v>
      </c>
      <c r="J8" s="149"/>
      <c r="K8" s="149"/>
      <c r="L8" s="149"/>
      <c r="M8" s="149"/>
      <c r="N8" s="149"/>
      <c r="O8" s="149"/>
      <c r="P8" s="149"/>
      <c r="Q8" s="149"/>
      <c r="R8" s="149"/>
      <c r="S8" s="149"/>
      <c r="T8" s="149"/>
      <c r="U8" s="149"/>
      <c r="V8" s="149"/>
      <c r="W8" s="149"/>
      <c r="Y8" s="146">
        <f>DATE(YEAR(A8+35),MONTH(A8+35),1)</f>
        <v>45139</v>
      </c>
      <c r="Z8" s="147"/>
      <c r="AA8" s="147"/>
      <c r="AB8" s="147"/>
      <c r="AC8" s="147"/>
      <c r="AD8" s="147"/>
      <c r="AE8" s="148"/>
      <c r="AG8" s="155"/>
      <c r="AH8" s="156"/>
      <c r="AI8" s="157"/>
    </row>
    <row r="9" spans="1:36" ht="15.75" customHeight="1" x14ac:dyDescent="0.2">
      <c r="A9" s="94"/>
      <c r="B9" s="95"/>
      <c r="C9" s="95"/>
      <c r="D9" s="95"/>
      <c r="E9" s="95"/>
      <c r="F9" s="95"/>
      <c r="G9" s="96"/>
      <c r="H9" s="3"/>
      <c r="I9" s="149"/>
      <c r="J9" s="149"/>
      <c r="K9" s="149"/>
      <c r="L9" s="149"/>
      <c r="M9" s="149"/>
      <c r="N9" s="149"/>
      <c r="O9" s="149"/>
      <c r="P9" s="149"/>
      <c r="Q9" s="149"/>
      <c r="R9" s="149"/>
      <c r="S9" s="149"/>
      <c r="T9" s="149"/>
      <c r="U9" s="149"/>
      <c r="V9" s="149"/>
      <c r="W9" s="149"/>
      <c r="Y9" s="97"/>
      <c r="Z9" s="98"/>
      <c r="AA9" s="98"/>
      <c r="AB9" s="98"/>
      <c r="AC9" s="98"/>
      <c r="AD9" s="98"/>
      <c r="AE9" s="99"/>
      <c r="AG9" s="158"/>
      <c r="AH9" s="151" t="s">
        <v>19</v>
      </c>
      <c r="AI9" s="159" t="s">
        <v>66</v>
      </c>
    </row>
    <row r="10" spans="1:36" ht="12.75" customHeight="1" x14ac:dyDescent="0.25">
      <c r="A10" s="14" t="str">
        <f>CHOOSE(1+MOD(startday+1-2,7),"Su","M","Tu","W","Th","F","Sa")</f>
        <v>Su</v>
      </c>
      <c r="B10" s="15" t="str">
        <f>CHOOSE(1+MOD(startday+2-2,7),"Su","M","Tu","W","Th","F","Sa")</f>
        <v>M</v>
      </c>
      <c r="C10" s="15" t="str">
        <f>CHOOSE(1+MOD(startday+3-2,7),"Su","M","Tu","W","Th","F","Sa")</f>
        <v>Tu</v>
      </c>
      <c r="D10" s="15" t="str">
        <f>CHOOSE(1+MOD(startday+4-2,7),"Su","M","Tu","W","Th","F","Sa")</f>
        <v>W</v>
      </c>
      <c r="E10" s="15" t="str">
        <f>CHOOSE(1+MOD(startday+5-2,7),"Su","M","Tu","W","Th","F","Sa")</f>
        <v>Th</v>
      </c>
      <c r="F10" s="15" t="str">
        <f>CHOOSE(1+MOD(startday+6-2,7),"Su","M","Tu","W","Th","F","Sa")</f>
        <v>F</v>
      </c>
      <c r="G10" s="16" t="str">
        <f>CHOOSE(1+MOD(startday+7-2,7),"Su","M","Tu","W","Th","F","Sa")</f>
        <v>Sa</v>
      </c>
      <c r="H10" s="2"/>
      <c r="I10" s="149"/>
      <c r="J10" s="149"/>
      <c r="K10" s="149"/>
      <c r="L10" s="149"/>
      <c r="M10" s="149"/>
      <c r="N10" s="149"/>
      <c r="O10" s="149"/>
      <c r="P10" s="149"/>
      <c r="Q10" s="149"/>
      <c r="R10" s="149"/>
      <c r="S10" s="149"/>
      <c r="T10" s="149"/>
      <c r="U10" s="149"/>
      <c r="V10" s="149"/>
      <c r="W10" s="149"/>
      <c r="Y10" s="14" t="str">
        <f>CHOOSE(1+MOD(startday+1-2,7),"Su","M","Tu","W","Th","F","Sa")</f>
        <v>Su</v>
      </c>
      <c r="Z10" s="15" t="str">
        <f>CHOOSE(1+MOD(startday+2-2,7),"Su","M","Tu","W","Th","F","Sa")</f>
        <v>M</v>
      </c>
      <c r="AA10" s="15" t="str">
        <f>CHOOSE(1+MOD(startday+3-2,7),"Su","M","Tu","W","Th","F","Sa")</f>
        <v>Tu</v>
      </c>
      <c r="AB10" s="15" t="str">
        <f>CHOOSE(1+MOD(startday+4-2,7),"Su","M","Tu","W","Th","F","Sa")</f>
        <v>W</v>
      </c>
      <c r="AC10" s="15" t="str">
        <f>CHOOSE(1+MOD(startday+5-2,7),"Su","M","Tu","W","Th","F","Sa")</f>
        <v>Th</v>
      </c>
      <c r="AD10" s="15" t="str">
        <f>CHOOSE(1+MOD(startday+6-2,7),"Su","M","Tu","W","Th","F","Sa")</f>
        <v>F</v>
      </c>
      <c r="AE10" s="16" t="str">
        <f>CHOOSE(1+MOD(startday+7-2,7),"Su","M","Tu","W","Th","F","Sa")</f>
        <v>Sa</v>
      </c>
      <c r="AG10" s="158"/>
      <c r="AH10" s="151" t="s">
        <v>8</v>
      </c>
      <c r="AI10" s="159" t="s">
        <v>67</v>
      </c>
    </row>
    <row r="11" spans="1:36" x14ac:dyDescent="0.2">
      <c r="A11" s="51" t="str">
        <f>IF(WEEKDAY(A8,1)=startday,A8,"")</f>
        <v/>
      </c>
      <c r="B11" s="47" t="str">
        <f>IF(A11="",IF(WEEKDAY(A8,1)=MOD(startday,7)+1,A8,""),A11+1)</f>
        <v/>
      </c>
      <c r="C11" s="47" t="str">
        <f>IF(B11="",IF(WEEKDAY(A8,1)=MOD(startday+1,7)+1,A8,""),B11+1)</f>
        <v/>
      </c>
      <c r="D11" s="47" t="str">
        <f>IF(C11="",IF(WEEKDAY(A8,1)=MOD(startday+2,7)+1,A8,""),C11+1)</f>
        <v/>
      </c>
      <c r="E11" s="47" t="str">
        <f>IF(D11="",IF(WEEKDAY(A8,1)=MOD(startday+3,7)+1,A8,""),D11+1)</f>
        <v/>
      </c>
      <c r="F11" s="47" t="str">
        <f>IF(E11="",IF(WEEKDAY(A8,1)=MOD(startday+4,7)+1,A8,""),E11+1)</f>
        <v/>
      </c>
      <c r="G11" s="43">
        <f>IF(F11="",IF(WEEKDAY(A8,1)=MOD(startday+5,7)+1,A8,""),F11+1)</f>
        <v>45108</v>
      </c>
      <c r="H11" s="22"/>
      <c r="I11" s="23"/>
      <c r="J11" s="23"/>
      <c r="K11" s="23"/>
      <c r="L11" s="23"/>
      <c r="M11" s="24"/>
      <c r="N11" s="24"/>
      <c r="O11" s="24"/>
      <c r="P11" s="24"/>
      <c r="Q11" s="24"/>
      <c r="R11" s="24"/>
      <c r="S11" s="24"/>
      <c r="T11" s="23"/>
      <c r="U11" s="23"/>
      <c r="V11" s="23"/>
      <c r="W11" s="23"/>
      <c r="X11" s="23"/>
      <c r="Y11" s="39" t="str">
        <f>IF(WEEKDAY(Y8,1)=startday,Y8,"")</f>
        <v/>
      </c>
      <c r="Z11" s="68" t="str">
        <f>IF(Y11="",IF(WEEKDAY(Y8,1)=MOD(startday,7)+1,Y8,""),Y11+1)</f>
        <v/>
      </c>
      <c r="AA11" s="184">
        <f>IF(Z11="",IF(WEEKDAY(Y8,1)=MOD(startday+1,7)+1,Y8,""),Z11+1)</f>
        <v>45139</v>
      </c>
      <c r="AB11" s="106">
        <f>IF(AA11="",IF(WEEKDAY(Y8,1)=MOD(startday+2,7)+1,Y8,""),AA11+1)</f>
        <v>45140</v>
      </c>
      <c r="AC11" s="38">
        <f>IF(AB11="",IF(WEEKDAY(Y8,1)=MOD(startday+3,7)+1,Y8,""),AB11+1)</f>
        <v>45141</v>
      </c>
      <c r="AD11" s="42">
        <f>IF(AC11="",IF(WEEKDAY(Y8,1)=MOD(startday+4,7)+1,Y8,""),AC11+1)</f>
        <v>45142</v>
      </c>
      <c r="AE11" s="43">
        <f>IF(AD11="",IF(WEEKDAY(Y8,1)=MOD(startday+5,7)+1,Y8,""),AD11+1)</f>
        <v>45143</v>
      </c>
      <c r="AG11" s="158"/>
      <c r="AH11" s="152" t="s">
        <v>8</v>
      </c>
      <c r="AI11" s="160" t="s">
        <v>20</v>
      </c>
    </row>
    <row r="12" spans="1:36" x14ac:dyDescent="0.2">
      <c r="A12" s="51">
        <f>IF(G11="","",IF(MONTH(G11+1)&lt;&gt;MONTH(G11),"",G11+1))</f>
        <v>45109</v>
      </c>
      <c r="B12" s="47">
        <f>IF(A12="","",IF(MONTH(A12+1)&lt;&gt;MONTH(A12),"",A12+1))</f>
        <v>45110</v>
      </c>
      <c r="C12" s="47">
        <f t="shared" ref="C12:G12" si="0">IF(B12="","",IF(MONTH(B12+1)&lt;&gt;MONTH(B12),"",B12+1))</f>
        <v>45111</v>
      </c>
      <c r="D12" s="47">
        <f>IF(C12="","",IF(MONTH(C12+1)&lt;&gt;MONTH(C12),"",C12+1))</f>
        <v>45112</v>
      </c>
      <c r="E12" s="47">
        <f t="shared" si="0"/>
        <v>45113</v>
      </c>
      <c r="F12" s="47">
        <f t="shared" si="0"/>
        <v>45114</v>
      </c>
      <c r="G12" s="43">
        <f t="shared" si="0"/>
        <v>45115</v>
      </c>
      <c r="H12" s="2"/>
      <c r="J12" s="166"/>
      <c r="L12" t="s">
        <v>14</v>
      </c>
      <c r="Y12" s="44">
        <f>IF(AE11="","",IF(MONTH(AE11+1)&lt;&gt;MONTH(AE11),"",AE11+1))</f>
        <v>45144</v>
      </c>
      <c r="Z12" s="45">
        <f>IF(Y12="","",IF(MONTH(Y12+1)&lt;&gt;MONTH(Y12),"",Y12+1))</f>
        <v>45145</v>
      </c>
      <c r="AA12" s="38">
        <f t="shared" ref="AA12:AA18" si="1">IF(Z12="","",IF(MONTH(Z12+1)&lt;&gt;MONTH(Z12),"",Z12+1))</f>
        <v>45146</v>
      </c>
      <c r="AB12" s="38">
        <f>IF(AA12="","",IF(MONTH(AA12+1)&lt;&gt;MONTH(AA12),"",AA12+1))</f>
        <v>45147</v>
      </c>
      <c r="AC12" s="46">
        <f t="shared" ref="AC12:AC18" si="2">IF(AB12="","",IF(MONTH(AB12+1)&lt;&gt;MONTH(AB12),"",AB12+1))</f>
        <v>45148</v>
      </c>
      <c r="AD12" s="47">
        <f t="shared" ref="AD12:AD18" si="3">IF(AC12="","",IF(MONTH(AC12+1)&lt;&gt;MONTH(AC12),"",AC12+1))</f>
        <v>45149</v>
      </c>
      <c r="AE12" s="43">
        <f t="shared" ref="AE12:AE18" si="4">IF(AD12="","",IF(MONTH(AD12+1)&lt;&gt;MONTH(AD12),"",AD12+1))</f>
        <v>45150</v>
      </c>
      <c r="AG12" s="158"/>
      <c r="AH12" s="152" t="s">
        <v>64</v>
      </c>
      <c r="AI12" s="160" t="s">
        <v>59</v>
      </c>
    </row>
    <row r="13" spans="1:36" x14ac:dyDescent="0.2">
      <c r="A13" s="51">
        <f t="shared" ref="A13:A14" si="5">IF(G12="","",IF(MONTH(G12+1)&lt;&gt;MONTH(G12),"",G12+1))</f>
        <v>45116</v>
      </c>
      <c r="B13" s="47">
        <f t="shared" ref="B13:G18" si="6">IF(A13="","",IF(MONTH(A13+1)&lt;&gt;MONTH(A13),"",A13+1))</f>
        <v>45117</v>
      </c>
      <c r="C13" s="47">
        <f t="shared" si="6"/>
        <v>45118</v>
      </c>
      <c r="D13" s="47">
        <f t="shared" si="6"/>
        <v>45119</v>
      </c>
      <c r="E13" s="47">
        <f t="shared" si="6"/>
        <v>45120</v>
      </c>
      <c r="F13" s="47">
        <f t="shared" si="6"/>
        <v>45121</v>
      </c>
      <c r="G13" s="43">
        <f t="shared" si="6"/>
        <v>45122</v>
      </c>
      <c r="H13" s="2"/>
      <c r="J13" s="90"/>
      <c r="L13" t="s">
        <v>12</v>
      </c>
      <c r="P13" s="2"/>
      <c r="Y13" s="48">
        <f t="shared" ref="Y13:Y14" si="7">IF(AE12="","",IF(MONTH(AE12+1)&lt;&gt;MONTH(AE12),"",AE12+1))</f>
        <v>45151</v>
      </c>
      <c r="Z13" s="167">
        <f t="shared" ref="Z13:Z18" si="8">IF(Y13="","",IF(MONTH(Y13+1)&lt;&gt;MONTH(Y13),"",Y13+1))</f>
        <v>45152</v>
      </c>
      <c r="AA13" s="49">
        <f>IF(Z13="","",IF(MONTH(Z13+1)&lt;&gt;MONTH(Z13),"",Z13+1))</f>
        <v>45153</v>
      </c>
      <c r="AB13" s="49">
        <f t="shared" ref="AB13:AB18" si="9">IF(AA13="","",IF(MONTH(AA13+1)&lt;&gt;MONTH(AA13),"",AA13+1))</f>
        <v>45154</v>
      </c>
      <c r="AC13" s="47">
        <f t="shared" si="2"/>
        <v>45155</v>
      </c>
      <c r="AD13" s="47">
        <f t="shared" si="3"/>
        <v>45156</v>
      </c>
      <c r="AE13" s="43">
        <f t="shared" si="4"/>
        <v>45157</v>
      </c>
      <c r="AG13" s="158"/>
      <c r="AH13" s="152" t="s">
        <v>21</v>
      </c>
      <c r="AI13" s="160" t="s">
        <v>69</v>
      </c>
    </row>
    <row r="14" spans="1:36" x14ac:dyDescent="0.2">
      <c r="A14" s="51">
        <f t="shared" si="5"/>
        <v>45123</v>
      </c>
      <c r="B14" s="47">
        <f t="shared" si="6"/>
        <v>45124</v>
      </c>
      <c r="C14" s="47">
        <f t="shared" si="6"/>
        <v>45125</v>
      </c>
      <c r="D14" s="47">
        <f t="shared" si="6"/>
        <v>45126</v>
      </c>
      <c r="E14" s="47">
        <f t="shared" si="6"/>
        <v>45127</v>
      </c>
      <c r="F14" s="47">
        <f t="shared" si="6"/>
        <v>45128</v>
      </c>
      <c r="G14" s="43">
        <f t="shared" si="6"/>
        <v>45129</v>
      </c>
      <c r="H14" s="2"/>
      <c r="J14" s="130"/>
      <c r="L14" t="s">
        <v>37</v>
      </c>
      <c r="P14" s="2"/>
      <c r="S14" s="1"/>
      <c r="Y14" s="120">
        <f t="shared" si="7"/>
        <v>45158</v>
      </c>
      <c r="Z14" s="107">
        <f t="shared" si="8"/>
        <v>45159</v>
      </c>
      <c r="AA14" s="107">
        <f t="shared" si="1"/>
        <v>45160</v>
      </c>
      <c r="AB14" s="107">
        <f t="shared" si="9"/>
        <v>45161</v>
      </c>
      <c r="AC14" s="107">
        <f t="shared" si="2"/>
        <v>45162</v>
      </c>
      <c r="AD14" s="121">
        <f t="shared" si="3"/>
        <v>45163</v>
      </c>
      <c r="AE14" s="43">
        <f t="shared" si="4"/>
        <v>45164</v>
      </c>
      <c r="AG14" s="158"/>
      <c r="AH14" s="153" t="s">
        <v>22</v>
      </c>
      <c r="AI14" s="161" t="s">
        <v>23</v>
      </c>
      <c r="AJ14" s="165"/>
    </row>
    <row r="15" spans="1:36" x14ac:dyDescent="0.2">
      <c r="A15" s="51">
        <f>IF(G14="","",IF(MONTH(G14+1)&lt;&gt;MONTH(G14),"",G14+1))</f>
        <v>45130</v>
      </c>
      <c r="B15" s="47">
        <f t="shared" si="6"/>
        <v>45131</v>
      </c>
      <c r="C15" s="47">
        <f t="shared" si="6"/>
        <v>45132</v>
      </c>
      <c r="D15" s="47">
        <f t="shared" si="6"/>
        <v>45133</v>
      </c>
      <c r="E15" s="47">
        <f t="shared" si="6"/>
        <v>45134</v>
      </c>
      <c r="F15" s="47">
        <f t="shared" si="6"/>
        <v>45135</v>
      </c>
      <c r="G15" s="43">
        <f t="shared" si="6"/>
        <v>45136</v>
      </c>
      <c r="H15" s="2"/>
      <c r="J15" s="108"/>
      <c r="L15" t="s">
        <v>13</v>
      </c>
      <c r="T15" s="25"/>
      <c r="Y15" s="51">
        <f>IF(AE14="","",IF(MONTH(AE14+1)&lt;&gt;MONTH(AE14),"",AE14+1))</f>
        <v>45165</v>
      </c>
      <c r="Z15" s="107">
        <f t="shared" si="8"/>
        <v>45166</v>
      </c>
      <c r="AA15" s="107">
        <f t="shared" si="1"/>
        <v>45167</v>
      </c>
      <c r="AB15" s="107">
        <f t="shared" si="9"/>
        <v>45168</v>
      </c>
      <c r="AC15" s="47">
        <f t="shared" si="2"/>
        <v>45169</v>
      </c>
      <c r="AD15" s="47" t="str">
        <f t="shared" si="3"/>
        <v/>
      </c>
      <c r="AE15" s="43" t="str">
        <f t="shared" si="4"/>
        <v/>
      </c>
      <c r="AG15" s="158"/>
      <c r="AH15" s="153" t="s">
        <v>24</v>
      </c>
      <c r="AI15" s="161" t="s">
        <v>9</v>
      </c>
    </row>
    <row r="16" spans="1:36" x14ac:dyDescent="0.2">
      <c r="A16" s="119">
        <v>30</v>
      </c>
      <c r="B16" s="40">
        <v>31</v>
      </c>
      <c r="C16" s="40"/>
      <c r="D16" s="40"/>
      <c r="E16" s="40"/>
      <c r="F16" s="40"/>
      <c r="G16" s="100"/>
      <c r="H16" s="2"/>
      <c r="J16" s="127"/>
      <c r="L16" t="s">
        <v>61</v>
      </c>
      <c r="T16" s="25"/>
      <c r="Y16" s="39"/>
      <c r="Z16" s="68"/>
      <c r="AA16" s="68"/>
      <c r="AB16" s="68"/>
      <c r="AC16" s="40"/>
      <c r="AD16" s="40"/>
      <c r="AE16" s="100"/>
      <c r="AG16" s="158"/>
      <c r="AH16" s="153" t="s">
        <v>25</v>
      </c>
      <c r="AI16" s="161" t="s">
        <v>26</v>
      </c>
    </row>
    <row r="17" spans="1:36" x14ac:dyDescent="0.2">
      <c r="A17" s="39"/>
      <c r="B17" s="40"/>
      <c r="C17" s="40"/>
      <c r="D17" s="40"/>
      <c r="E17" s="40"/>
      <c r="F17" s="40"/>
      <c r="G17" s="100"/>
      <c r="H17" s="2"/>
      <c r="T17" s="25"/>
      <c r="Y17" s="39"/>
      <c r="Z17" s="68"/>
      <c r="AA17" s="68"/>
      <c r="AB17" s="68"/>
      <c r="AC17" s="40"/>
      <c r="AD17" s="40"/>
      <c r="AE17" s="100"/>
      <c r="AG17" s="158"/>
      <c r="AH17" s="153" t="s">
        <v>27</v>
      </c>
      <c r="AI17" s="161" t="s">
        <v>28</v>
      </c>
    </row>
    <row r="18" spans="1:36" x14ac:dyDescent="0.2">
      <c r="A18" s="93"/>
      <c r="B18" s="11" t="str">
        <f t="shared" si="6"/>
        <v/>
      </c>
      <c r="C18" s="11" t="str">
        <f t="shared" si="6"/>
        <v/>
      </c>
      <c r="D18" s="11" t="str">
        <f t="shared" si="6"/>
        <v/>
      </c>
      <c r="E18" s="11" t="str">
        <f t="shared" si="6"/>
        <v/>
      </c>
      <c r="F18" s="11" t="str">
        <f t="shared" si="6"/>
        <v/>
      </c>
      <c r="G18" s="12" t="str">
        <f t="shared" si="6"/>
        <v/>
      </c>
      <c r="H18" s="2"/>
      <c r="P18" s="2"/>
      <c r="Y18" s="10" t="str">
        <f>IF(AE15="","",IF(MONTH(AE15+1)&lt;&gt;MONTH(AE15),"",AE15+1))</f>
        <v/>
      </c>
      <c r="Z18" s="11" t="str">
        <f t="shared" si="8"/>
        <v/>
      </c>
      <c r="AA18" s="11" t="str">
        <f t="shared" si="1"/>
        <v/>
      </c>
      <c r="AB18" s="11" t="str">
        <f t="shared" si="9"/>
        <v/>
      </c>
      <c r="AC18" s="11" t="str">
        <f t="shared" si="2"/>
        <v/>
      </c>
      <c r="AD18" s="11" t="str">
        <f t="shared" si="3"/>
        <v/>
      </c>
      <c r="AE18" s="12" t="str">
        <f t="shared" si="4"/>
        <v/>
      </c>
      <c r="AG18" s="158"/>
      <c r="AH18" s="152" t="s">
        <v>29</v>
      </c>
      <c r="AI18" s="160" t="s">
        <v>30</v>
      </c>
    </row>
    <row r="19" spans="1:36" x14ac:dyDescent="0.2">
      <c r="AG19" s="158"/>
      <c r="AH19" s="152" t="s">
        <v>31</v>
      </c>
      <c r="AI19" s="160" t="s">
        <v>32</v>
      </c>
    </row>
    <row r="20" spans="1:36" ht="15" x14ac:dyDescent="0.2">
      <c r="A20" s="134">
        <f>DATE(YEAR(Y8+35),MONTH(Y8+35),1)</f>
        <v>45170</v>
      </c>
      <c r="B20" s="135"/>
      <c r="C20" s="135"/>
      <c r="D20" s="135"/>
      <c r="E20" s="135"/>
      <c r="F20" s="135"/>
      <c r="G20" s="136"/>
      <c r="H20" s="3"/>
      <c r="I20" s="134">
        <f>DATE(YEAR(A20+35),MONTH(A20+35),1)</f>
        <v>45200</v>
      </c>
      <c r="J20" s="135"/>
      <c r="K20" s="135"/>
      <c r="L20" s="135"/>
      <c r="M20" s="135"/>
      <c r="N20" s="135"/>
      <c r="O20" s="136"/>
      <c r="P20" s="3"/>
      <c r="Q20" s="134">
        <f>DATE(YEAR(I20+35),MONTH(I20+35),1)</f>
        <v>45231</v>
      </c>
      <c r="R20" s="135"/>
      <c r="S20" s="135"/>
      <c r="T20" s="135"/>
      <c r="U20" s="135"/>
      <c r="V20" s="135"/>
      <c r="W20" s="136"/>
      <c r="Y20" s="134">
        <f>DATE(YEAR(Q20+35),MONTH(Q20+35),1)</f>
        <v>45261</v>
      </c>
      <c r="Z20" s="135"/>
      <c r="AA20" s="135"/>
      <c r="AB20" s="135"/>
      <c r="AC20" s="135"/>
      <c r="AD20" s="135"/>
      <c r="AE20" s="136"/>
      <c r="AG20" s="158"/>
      <c r="AH20" s="152" t="s">
        <v>35</v>
      </c>
      <c r="AI20" s="160" t="s">
        <v>70</v>
      </c>
    </row>
    <row r="21" spans="1:36" ht="13.5" x14ac:dyDescent="0.25">
      <c r="A21" s="14" t="str">
        <f>CHOOSE(1+MOD(startday+1-2,7),"Su","M","Tu","W","Th","F","Sa")</f>
        <v>Su</v>
      </c>
      <c r="B21" s="15" t="str">
        <f>CHOOSE(1+MOD(startday+2-2,7),"Su","M","Tu","W","Th","F","Sa")</f>
        <v>M</v>
      </c>
      <c r="C21" s="15" t="str">
        <f>CHOOSE(1+MOD(startday+3-2,7),"Su","M","Tu","W","Th","F","Sa")</f>
        <v>Tu</v>
      </c>
      <c r="D21" s="15" t="str">
        <f>CHOOSE(1+MOD(startday+4-2,7),"Su","M","Tu","W","Th","F","Sa")</f>
        <v>W</v>
      </c>
      <c r="E21" s="15" t="str">
        <f>CHOOSE(1+MOD(startday+5-2,7),"Su","M","Tu","W","Th","F","Sa")</f>
        <v>Th</v>
      </c>
      <c r="F21" s="15" t="str">
        <f>CHOOSE(1+MOD(startday+6-2,7),"Su","M","Tu","W","Th","F","Sa")</f>
        <v>F</v>
      </c>
      <c r="G21" s="16" t="str">
        <f>CHOOSE(1+MOD(startday+7-2,7),"Su","M","Tu","W","Th","F","Sa")</f>
        <v>Sa</v>
      </c>
      <c r="H21" s="17"/>
      <c r="I21" s="14" t="str">
        <f>CHOOSE(1+MOD(startday+1-2,7),"Su","M","Tu","W","Th","F","Sa")</f>
        <v>Su</v>
      </c>
      <c r="J21" s="15" t="str">
        <f>CHOOSE(1+MOD(startday+2-2,7),"Su","M","Tu","W","Th","F","Sa")</f>
        <v>M</v>
      </c>
      <c r="K21" s="15" t="str">
        <f>CHOOSE(1+MOD(startday+3-2,7),"Su","M","Tu","W","Th","F","Sa")</f>
        <v>Tu</v>
      </c>
      <c r="L21" s="15" t="str">
        <f>CHOOSE(1+MOD(startday+4-2,7),"Su","M","Tu","W","Th","F","Sa")</f>
        <v>W</v>
      </c>
      <c r="M21" s="15" t="str">
        <f>CHOOSE(1+MOD(startday+5-2,7),"Su","M","Tu","W","Th","F","Sa")</f>
        <v>Th</v>
      </c>
      <c r="N21" s="15" t="str">
        <f>CHOOSE(1+MOD(startday+6-2,7),"Su","M","Tu","W","Th","F","Sa")</f>
        <v>F</v>
      </c>
      <c r="O21" s="16" t="str">
        <f>CHOOSE(1+MOD(startday+7-2,7),"Su","M","Tu","W","Th","F","Sa")</f>
        <v>Sa</v>
      </c>
      <c r="P21" s="17"/>
      <c r="Q21" s="14" t="str">
        <f>CHOOSE(1+MOD(startday+1-2,7),"Su","M","Tu","W","Th","F","Sa")</f>
        <v>Su</v>
      </c>
      <c r="R21" s="15" t="str">
        <f>CHOOSE(1+MOD(startday+2-2,7),"Su","M","Tu","W","Th","F","Sa")</f>
        <v>M</v>
      </c>
      <c r="S21" s="15" t="str">
        <f>CHOOSE(1+MOD(startday+3-2,7),"Su","M","Tu","W","Th","F","Sa")</f>
        <v>Tu</v>
      </c>
      <c r="T21" s="15" t="str">
        <f>CHOOSE(1+MOD(startday+4-2,7),"Su","M","Tu","W","Th","F","Sa")</f>
        <v>W</v>
      </c>
      <c r="U21" s="15" t="str">
        <f>CHOOSE(1+MOD(startday+5-2,7),"Su","M","Tu","W","Th","F","Sa")</f>
        <v>Th</v>
      </c>
      <c r="V21" s="15" t="str">
        <f>CHOOSE(1+MOD(startday+6-2,7),"Su","M","Tu","W","Th","F","Sa")</f>
        <v>F</v>
      </c>
      <c r="W21" s="16" t="str">
        <f>CHOOSE(1+MOD(startday+7-2,7),"Su","M","Tu","W","Th","F","Sa")</f>
        <v>Sa</v>
      </c>
      <c r="X21" s="18"/>
      <c r="Y21" s="14" t="str">
        <f>CHOOSE(1+MOD(startday+1-2,7),"Su","M","Tu","W","Th","F","Sa")</f>
        <v>Su</v>
      </c>
      <c r="Z21" s="15" t="str">
        <f>CHOOSE(1+MOD(startday+2-2,7),"Su","M","Tu","W","Th","F","Sa")</f>
        <v>M</v>
      </c>
      <c r="AA21" s="15" t="str">
        <f>CHOOSE(1+MOD(startday+3-2,7),"Su","M","Tu","W","Th","F","Sa")</f>
        <v>Tu</v>
      </c>
      <c r="AB21" s="15" t="str">
        <f>CHOOSE(1+MOD(startday+4-2,7),"Su","M","Tu","W","Th","F","Sa")</f>
        <v>W</v>
      </c>
      <c r="AC21" s="15" t="str">
        <f>CHOOSE(1+MOD(startday+5-2,7),"Su","M","Tu","W","Th","F","Sa")</f>
        <v>Th</v>
      </c>
      <c r="AD21" s="15" t="str">
        <f>CHOOSE(1+MOD(startday+6-2,7),"Su","M","Tu","W","Th","F","Sa")</f>
        <v>F</v>
      </c>
      <c r="AE21" s="16" t="str">
        <f>CHOOSE(1+MOD(startday+7-2,7),"Su","M","Tu","W","Th","F","Sa")</f>
        <v>Sa</v>
      </c>
      <c r="AG21" s="158"/>
      <c r="AH21" s="152" t="s">
        <v>34</v>
      </c>
      <c r="AI21" s="160" t="s">
        <v>10</v>
      </c>
    </row>
    <row r="22" spans="1:36" x14ac:dyDescent="0.2">
      <c r="A22" s="51" t="str">
        <f>IF(WEEKDAY(A20,1)=startday,A20,"")</f>
        <v/>
      </c>
      <c r="B22" s="54" t="str">
        <f>IF(A22="",IF(WEEKDAY(A20,1)=MOD(startday,7)+1,A20,""),A22+1)</f>
        <v/>
      </c>
      <c r="C22" s="47" t="str">
        <f>IF(B22="",IF(WEEKDAY(A20,1)=MOD(startday+1,7)+1,A20,""),B22+1)</f>
        <v/>
      </c>
      <c r="D22" s="54" t="str">
        <f>IF(C22="",IF(WEEKDAY(A20,1)=MOD(startday+2,7)+1,A20,""),C22+1)</f>
        <v/>
      </c>
      <c r="E22" s="54" t="str">
        <f>IF(D22="",IF(WEEKDAY(A20,1)=MOD(startday+3,7)+1,A20,""),D22+1)</f>
        <v/>
      </c>
      <c r="F22" s="107">
        <f>IF(E22="",IF(WEEKDAY(A20,1)=MOD(startday+4,7)+1,A20,""),E22+1)</f>
        <v>45170</v>
      </c>
      <c r="G22" s="110">
        <f>IF(F22="",IF(WEEKDAY(A20,1)=MOD(startday+5,7)+1,A20,""),F22+1)</f>
        <v>45171</v>
      </c>
      <c r="H22" s="2"/>
      <c r="I22" s="51">
        <f>IF(WEEKDAY(I20,1)=startday,I20,"")</f>
        <v>45200</v>
      </c>
      <c r="J22" s="47">
        <f>IF(I22="",IF(WEEKDAY(I20,1)=MOD(startday,7)+1,I20,""),I22+1)</f>
        <v>45201</v>
      </c>
      <c r="K22" s="47">
        <f>IF(J22="",IF(WEEKDAY(I20,1)=MOD(startday+1,7)+1,I20,""),J22+1)</f>
        <v>45202</v>
      </c>
      <c r="L22" s="47">
        <f>IF(K22="",IF(WEEKDAY(I20,1)=MOD(startday+2,7)+1,I20,""),K22+1)</f>
        <v>45203</v>
      </c>
      <c r="M22" s="47">
        <f>IF(L22="",IF(WEEKDAY(I20,1)=MOD(startday+3,7)+1,I20,""),L22+1)</f>
        <v>45204</v>
      </c>
      <c r="N22" s="55">
        <f>IF(M22="",IF(WEEKDAY(I20,1)=MOD(startday+4,7)+1,I20,""),M22+1)</f>
        <v>45205</v>
      </c>
      <c r="O22" s="43">
        <f>IF(N22="",IF(WEEKDAY(I20,1)=MOD(startday+5,7)+1,I20,""),N22+1)</f>
        <v>45206</v>
      </c>
      <c r="P22" s="2"/>
      <c r="Q22" s="51" t="str">
        <f>IF(WEEKDAY(Q20,1)=startday,Q20,"")</f>
        <v/>
      </c>
      <c r="R22" s="40" t="str">
        <f>IF(Q22="",IF(WEEKDAY(Q20,1)=MOD(startday,7)+1,Q20,""),Q22+1)</f>
        <v/>
      </c>
      <c r="S22" s="40" t="str">
        <f>IF(R22="",IF(WEEKDAY(Q20,1)=MOD(startday+1,7)+1,Q20,""),R22+1)</f>
        <v/>
      </c>
      <c r="T22" s="40">
        <f>IF(S22="",IF(WEEKDAY(Q20,1)=MOD(startday+2,7)+1,Q20,""),S22+1)</f>
        <v>45231</v>
      </c>
      <c r="U22" s="40">
        <f>IF(T22="",IF(WEEKDAY(Q20,1)=MOD(startday+3,7)+1,Q20,""),T22+1)</f>
        <v>45232</v>
      </c>
      <c r="V22" s="40">
        <f>IF(U22="",IF(WEEKDAY(Q20,1)=MOD(startday+4,7)+1,Q20,""),U22+1)</f>
        <v>45233</v>
      </c>
      <c r="W22" s="43">
        <f>IF(V22="",IF(WEEKDAY(Q20,1)=MOD(startday+5,7)+1,Q20,""),V22+1)</f>
        <v>45234</v>
      </c>
      <c r="Y22" s="32" t="str">
        <f>IF(WEEKDAY(Y20,1)=startday,Y20,"")</f>
        <v/>
      </c>
      <c r="Z22" s="33" t="str">
        <f>IF(Y22="",IF(WEEKDAY(Y20,1)=MOD(startday,7)+1,Y20,""),Y22+1)</f>
        <v/>
      </c>
      <c r="AA22" s="34" t="str">
        <f>IF(Z22="",IF(WEEKDAY(Y20,1)=MOD(startday+1,7)+1,Y20,""),Z22+1)</f>
        <v/>
      </c>
      <c r="AB22" s="77" t="str">
        <f>IF(AA22="",IF(WEEKDAY(Y20,1)=MOD(startday+2,7)+1,Y20,""),AA22+1)</f>
        <v/>
      </c>
      <c r="AC22" s="77" t="str">
        <f>IF(AB22="",IF(WEEKDAY(Y20,1)=MOD(startday+3,7)+1,Y20,""),AB22+1)</f>
        <v/>
      </c>
      <c r="AD22" s="77">
        <f>IF(AC22="",IF(WEEKDAY(Y20,1)=MOD(startday+4,7)+1,Y20,""),AC22+1)</f>
        <v>45261</v>
      </c>
      <c r="AE22" s="78">
        <f>IF(AD22="",IF(WEEKDAY(Y20,1)=MOD(startday+5,7)+1,Y20,""),AD22+1)</f>
        <v>45262</v>
      </c>
      <c r="AG22" s="158"/>
      <c r="AH22" s="152" t="s">
        <v>33</v>
      </c>
      <c r="AI22" s="160" t="s">
        <v>36</v>
      </c>
    </row>
    <row r="23" spans="1:36" x14ac:dyDescent="0.2">
      <c r="A23" s="32">
        <f>IF(G22="","",IF(MONTH(G22+1)&lt;&gt;MONTH(G22),"",G22+1))</f>
        <v>45172</v>
      </c>
      <c r="B23" s="89">
        <f>IF(A23="","",IF(MONTH(A23+1)&lt;&gt;MONTH(A23),"",A23+1))</f>
        <v>45173</v>
      </c>
      <c r="C23" s="122">
        <f t="shared" ref="C23:C27" si="10">IF(B23="","",IF(MONTH(B23+1)&lt;&gt;MONTH(B23),"",B23+1))</f>
        <v>45174</v>
      </c>
      <c r="D23" s="121">
        <f>IF(C23="","",IF(MONTH(C23+1)&lt;&gt;MONTH(C23),"",C23+1))</f>
        <v>45175</v>
      </c>
      <c r="E23" s="121">
        <f t="shared" ref="E23:E27" si="11">IF(D23="","",IF(MONTH(D23+1)&lt;&gt;MONTH(D23),"",D23+1))</f>
        <v>45176</v>
      </c>
      <c r="F23" s="121">
        <f t="shared" ref="F23:F27" si="12">IF(E23="","",IF(MONTH(E23+1)&lt;&gt;MONTH(E23),"",E23+1))</f>
        <v>45177</v>
      </c>
      <c r="G23" s="110">
        <f t="shared" ref="G23:G27" si="13">IF(F23="","",IF(MONTH(F23+1)&lt;&gt;MONTH(F23),"",F23+1))</f>
        <v>45178</v>
      </c>
      <c r="H23" s="2"/>
      <c r="I23" s="51">
        <f>IF(O22="","",IF(MONTH(O22+1)&lt;&gt;MONTH(O22),"",O22+1))</f>
        <v>45207</v>
      </c>
      <c r="J23" s="55">
        <f>IF(I23="","",IF(MONTH(I23+1)&lt;&gt;MONTH(I23),"",I23+1))</f>
        <v>45208</v>
      </c>
      <c r="K23" s="55">
        <f t="shared" ref="K23:K27" si="14">IF(J23="","",IF(MONTH(J23+1)&lt;&gt;MONTH(J23),"",J23+1))</f>
        <v>45209</v>
      </c>
      <c r="L23" s="55">
        <f>IF(K23="","",IF(MONTH(K23+1)&lt;&gt;MONTH(K23),"",K23+1))</f>
        <v>45210</v>
      </c>
      <c r="M23" s="55">
        <f t="shared" ref="M23:M27" si="15">IF(L23="","",IF(MONTH(L23+1)&lt;&gt;MONTH(L23),"",L23+1))</f>
        <v>45211</v>
      </c>
      <c r="N23" s="180">
        <f t="shared" ref="N23:N27" si="16">IF(M23="","",IF(MONTH(M23+1)&lt;&gt;MONTH(M23),"",M23+1))</f>
        <v>45212</v>
      </c>
      <c r="O23" s="110">
        <f t="shared" ref="O23:O27" si="17">IF(N23="","",IF(MONTH(N23+1)&lt;&gt;MONTH(N23),"",N23+1))</f>
        <v>45213</v>
      </c>
      <c r="P23" s="2"/>
      <c r="Q23" s="32">
        <f>IF(W22="","",IF(MONTH(W22+1)&lt;&gt;MONTH(W22),"",W22+1))</f>
        <v>45235</v>
      </c>
      <c r="R23" s="124">
        <f>IF(Q23="","",IF(MONTH(Q23+1)&lt;&gt;MONTH(Q23),"",Q23+1))</f>
        <v>45236</v>
      </c>
      <c r="S23" s="124">
        <f t="shared" ref="S23:S27" si="18">IF(R23="","",IF(MONTH(R23+1)&lt;&gt;MONTH(R23),"",R23+1))</f>
        <v>45237</v>
      </c>
      <c r="T23" s="124">
        <f>IF(S23="","",IF(MONTH(S23+1)&lt;&gt;MONTH(S23),"",S23+1))</f>
        <v>45238</v>
      </c>
      <c r="U23" s="124">
        <f t="shared" ref="U23:U27" si="19">IF(T23="","",IF(MONTH(T23+1)&lt;&gt;MONTH(T23),"",T23+1))</f>
        <v>45239</v>
      </c>
      <c r="V23" s="124">
        <f t="shared" ref="V23:V27" si="20">IF(U23="","",IF(MONTH(U23+1)&lt;&gt;MONTH(U23),"",U23+1))</f>
        <v>45240</v>
      </c>
      <c r="W23" s="37">
        <f t="shared" ref="W23:W27" si="21">IF(V23="","",IF(MONTH(V23+1)&lt;&gt;MONTH(V23),"",V23+1))</f>
        <v>45241</v>
      </c>
      <c r="Y23" s="32">
        <f>IF(AE22="","",IF(MONTH(AE22+1)&lt;&gt;MONTH(AE22),"",AE22+1))</f>
        <v>45263</v>
      </c>
      <c r="Z23" s="35">
        <f>IF(Y23="","",IF(MONTH(Y23+1)&lt;&gt;MONTH(Y23),"",Y23+1))</f>
        <v>45264</v>
      </c>
      <c r="AA23" s="35">
        <f t="shared" ref="AA23:AA27" si="22">IF(Z23="","",IF(MONTH(Z23+1)&lt;&gt;MONTH(Z23),"",Z23+1))</f>
        <v>45265</v>
      </c>
      <c r="AB23" s="35">
        <f>IF(AA23="","",IF(MONTH(AA23+1)&lt;&gt;MONTH(AA23),"",AA23+1))</f>
        <v>45266</v>
      </c>
      <c r="AC23" s="35">
        <f t="shared" ref="AC23:AC27" si="23">IF(AB23="","",IF(MONTH(AB23+1)&lt;&gt;MONTH(AB23),"",AB23+1))</f>
        <v>45267</v>
      </c>
      <c r="AD23" s="35">
        <f t="shared" ref="AD23:AD27" si="24">IF(AC23="","",IF(MONTH(AC23+1)&lt;&gt;MONTH(AC23),"",AC23+1))</f>
        <v>45268</v>
      </c>
      <c r="AE23" s="36">
        <f t="shared" ref="AE23:AE27" si="25">IF(AD23="","",IF(MONTH(AD23+1)&lt;&gt;MONTH(AD23),"",AD23+1))</f>
        <v>45269</v>
      </c>
      <c r="AG23" s="158"/>
      <c r="AH23" s="152" t="s">
        <v>55</v>
      </c>
      <c r="AI23" s="160" t="s">
        <v>38</v>
      </c>
    </row>
    <row r="24" spans="1:36" x14ac:dyDescent="0.2">
      <c r="A24" s="51">
        <f t="shared" ref="A24:A27" si="26">IF(G23="","",IF(MONTH(G23+1)&lt;&gt;MONTH(G23),"",G23+1))</f>
        <v>45179</v>
      </c>
      <c r="B24" s="123">
        <f t="shared" ref="B24:B27" si="27">IF(A24="","",IF(MONTH(A24+1)&lt;&gt;MONTH(A24),"",A24+1))</f>
        <v>45180</v>
      </c>
      <c r="C24" s="118">
        <f t="shared" si="10"/>
        <v>45181</v>
      </c>
      <c r="D24" s="118">
        <f t="shared" ref="D24:D27" si="28">IF(C24="","",IF(MONTH(C24+1)&lt;&gt;MONTH(C24),"",C24+1))</f>
        <v>45182</v>
      </c>
      <c r="E24" s="118">
        <f t="shared" si="11"/>
        <v>45183</v>
      </c>
      <c r="F24" s="118">
        <f t="shared" si="12"/>
        <v>45184</v>
      </c>
      <c r="G24" s="110">
        <f t="shared" si="13"/>
        <v>45185</v>
      </c>
      <c r="H24" s="2"/>
      <c r="I24" s="181">
        <f t="shared" ref="I24:I27" si="29">IF(O23="","",IF(MONTH(O23+1)&lt;&gt;MONTH(O23),"",O23+1))</f>
        <v>45214</v>
      </c>
      <c r="J24" s="109">
        <f t="shared" ref="J24:J27" si="30">IF(I24="","",IF(MONTH(I24+1)&lt;&gt;MONTH(I24),"",I24+1))</f>
        <v>45215</v>
      </c>
      <c r="K24" s="131">
        <f t="shared" si="14"/>
        <v>45216</v>
      </c>
      <c r="L24" s="55">
        <f t="shared" ref="L24:L27" si="31">IF(K24="","",IF(MONTH(K24+1)&lt;&gt;MONTH(K24),"",K24+1))</f>
        <v>45217</v>
      </c>
      <c r="M24" s="107">
        <f t="shared" si="15"/>
        <v>45218</v>
      </c>
      <c r="N24" s="182">
        <f t="shared" si="16"/>
        <v>45219</v>
      </c>
      <c r="O24" s="76">
        <f t="shared" si="17"/>
        <v>45220</v>
      </c>
      <c r="P24" s="2"/>
      <c r="Q24" s="51">
        <f t="shared" ref="Q24:Q27" si="32">IF(W23="","",IF(MONTH(W23+1)&lt;&gt;MONTH(W23),"",W23+1))</f>
        <v>45242</v>
      </c>
      <c r="R24" s="52">
        <f t="shared" ref="R24:R27" si="33">IF(Q24="","",IF(MONTH(Q24+1)&lt;&gt;MONTH(Q24),"",Q24+1))</f>
        <v>45243</v>
      </c>
      <c r="S24" s="52">
        <f t="shared" si="18"/>
        <v>45244</v>
      </c>
      <c r="T24" s="52">
        <f t="shared" ref="T24:T27" si="34">IF(S24="","",IF(MONTH(S24+1)&lt;&gt;MONTH(S24),"",S24+1))</f>
        <v>45245</v>
      </c>
      <c r="U24" s="53">
        <f t="shared" si="19"/>
        <v>45246</v>
      </c>
      <c r="V24" s="53">
        <f t="shared" si="20"/>
        <v>45247</v>
      </c>
      <c r="W24" s="43">
        <f t="shared" si="21"/>
        <v>45248</v>
      </c>
      <c r="Y24" s="32">
        <f t="shared" ref="Y24:Y27" si="35">IF(AE23="","",IF(MONTH(AE23+1)&lt;&gt;MONTH(AE23),"",AE23+1))</f>
        <v>45270</v>
      </c>
      <c r="Z24" s="35">
        <f t="shared" ref="Z24:Z27" si="36">IF(Y24="","",IF(MONTH(Y24+1)&lt;&gt;MONTH(Y24),"",Y24+1))</f>
        <v>45271</v>
      </c>
      <c r="AA24" s="35">
        <f t="shared" si="22"/>
        <v>45272</v>
      </c>
      <c r="AB24" s="35">
        <f t="shared" ref="AB24:AB27" si="37">IF(AA24="","",IF(MONTH(AA24+1)&lt;&gt;MONTH(AA24),"",AA24+1))</f>
        <v>45273</v>
      </c>
      <c r="AC24" s="35">
        <f t="shared" si="23"/>
        <v>45274</v>
      </c>
      <c r="AD24" s="35">
        <f t="shared" si="24"/>
        <v>45275</v>
      </c>
      <c r="AE24" s="37">
        <f t="shared" si="25"/>
        <v>45276</v>
      </c>
      <c r="AG24" s="158"/>
      <c r="AH24" s="152" t="s">
        <v>56</v>
      </c>
      <c r="AI24" s="160" t="s">
        <v>39</v>
      </c>
    </row>
    <row r="25" spans="1:36" x14ac:dyDescent="0.2">
      <c r="A25" s="114">
        <v>18</v>
      </c>
      <c r="B25" s="38">
        <f t="shared" si="27"/>
        <v>19</v>
      </c>
      <c r="C25" s="38">
        <f t="shared" si="10"/>
        <v>20</v>
      </c>
      <c r="D25" s="38">
        <f t="shared" si="28"/>
        <v>21</v>
      </c>
      <c r="E25" s="38">
        <f t="shared" si="11"/>
        <v>22</v>
      </c>
      <c r="F25" s="111">
        <f t="shared" si="12"/>
        <v>23</v>
      </c>
      <c r="G25" s="112">
        <f t="shared" si="13"/>
        <v>24</v>
      </c>
      <c r="H25" s="2"/>
      <c r="I25" s="183">
        <f t="shared" si="29"/>
        <v>45221</v>
      </c>
      <c r="J25" s="55">
        <f t="shared" si="30"/>
        <v>45222</v>
      </c>
      <c r="K25" s="55">
        <f t="shared" si="14"/>
        <v>45223</v>
      </c>
      <c r="L25" s="55">
        <f t="shared" si="31"/>
        <v>45224</v>
      </c>
      <c r="M25" s="55">
        <f t="shared" si="15"/>
        <v>45225</v>
      </c>
      <c r="N25" s="55">
        <f t="shared" si="16"/>
        <v>45226</v>
      </c>
      <c r="O25" s="76">
        <f t="shared" si="17"/>
        <v>45227</v>
      </c>
      <c r="P25" s="2"/>
      <c r="Q25" s="51">
        <f t="shared" si="32"/>
        <v>45249</v>
      </c>
      <c r="R25" s="83">
        <f t="shared" si="33"/>
        <v>45250</v>
      </c>
      <c r="S25" s="83">
        <f t="shared" si="18"/>
        <v>45251</v>
      </c>
      <c r="T25" s="84">
        <f t="shared" si="34"/>
        <v>45252</v>
      </c>
      <c r="U25" s="85">
        <f t="shared" si="19"/>
        <v>45253</v>
      </c>
      <c r="V25" s="86">
        <f t="shared" si="20"/>
        <v>45254</v>
      </c>
      <c r="W25" s="37">
        <f t="shared" si="21"/>
        <v>45255</v>
      </c>
      <c r="Y25" s="32">
        <f t="shared" si="35"/>
        <v>45277</v>
      </c>
      <c r="Z25" s="38">
        <f t="shared" si="36"/>
        <v>45278</v>
      </c>
      <c r="AA25" s="128">
        <f t="shared" si="22"/>
        <v>45279</v>
      </c>
      <c r="AB25" s="168">
        <f t="shared" si="37"/>
        <v>45280</v>
      </c>
      <c r="AC25" s="86">
        <f t="shared" si="23"/>
        <v>45281</v>
      </c>
      <c r="AD25" s="86">
        <f t="shared" si="24"/>
        <v>45282</v>
      </c>
      <c r="AE25" s="80">
        <f t="shared" si="25"/>
        <v>45283</v>
      </c>
      <c r="AG25" s="158"/>
      <c r="AH25" s="153" t="s">
        <v>65</v>
      </c>
      <c r="AI25" s="161" t="s">
        <v>42</v>
      </c>
    </row>
    <row r="26" spans="1:36" x14ac:dyDescent="0.2">
      <c r="A26" s="51">
        <f t="shared" si="26"/>
        <v>25</v>
      </c>
      <c r="B26" s="60">
        <f t="shared" si="27"/>
        <v>26</v>
      </c>
      <c r="C26" s="60">
        <f t="shared" si="10"/>
        <v>27</v>
      </c>
      <c r="D26" s="60">
        <f t="shared" si="28"/>
        <v>28</v>
      </c>
      <c r="E26" s="60">
        <f t="shared" si="11"/>
        <v>29</v>
      </c>
      <c r="F26" s="113">
        <f t="shared" si="12"/>
        <v>30</v>
      </c>
      <c r="G26" s="110">
        <f t="shared" si="13"/>
        <v>31</v>
      </c>
      <c r="H26" s="2"/>
      <c r="I26" s="181">
        <f t="shared" si="29"/>
        <v>45228</v>
      </c>
      <c r="J26" s="55">
        <f t="shared" si="30"/>
        <v>45229</v>
      </c>
      <c r="K26" s="47">
        <f t="shared" si="14"/>
        <v>45230</v>
      </c>
      <c r="L26" s="47" t="str">
        <f t="shared" si="31"/>
        <v/>
      </c>
      <c r="M26" s="47" t="str">
        <f t="shared" si="15"/>
        <v/>
      </c>
      <c r="N26" s="47" t="str">
        <f t="shared" si="16"/>
        <v/>
      </c>
      <c r="O26" s="43" t="str">
        <f t="shared" si="17"/>
        <v/>
      </c>
      <c r="P26" s="2"/>
      <c r="Q26" s="51">
        <f t="shared" si="32"/>
        <v>45256</v>
      </c>
      <c r="R26" s="131">
        <f t="shared" si="33"/>
        <v>45257</v>
      </c>
      <c r="S26" s="55">
        <f t="shared" si="18"/>
        <v>45258</v>
      </c>
      <c r="T26" s="55">
        <f t="shared" si="34"/>
        <v>45259</v>
      </c>
      <c r="U26" s="115">
        <f t="shared" si="19"/>
        <v>45260</v>
      </c>
      <c r="V26" s="56" t="str">
        <f t="shared" si="20"/>
        <v/>
      </c>
      <c r="W26" s="43" t="str">
        <f t="shared" si="21"/>
        <v/>
      </c>
      <c r="Y26" s="81">
        <f t="shared" si="35"/>
        <v>45284</v>
      </c>
      <c r="Z26" s="86">
        <f t="shared" si="36"/>
        <v>45285</v>
      </c>
      <c r="AA26" s="86">
        <f t="shared" si="22"/>
        <v>45286</v>
      </c>
      <c r="AB26" s="86">
        <f t="shared" si="37"/>
        <v>45287</v>
      </c>
      <c r="AC26" s="86">
        <f t="shared" si="23"/>
        <v>45288</v>
      </c>
      <c r="AD26" s="86">
        <f t="shared" si="24"/>
        <v>45289</v>
      </c>
      <c r="AE26" s="80">
        <f t="shared" si="25"/>
        <v>45290</v>
      </c>
      <c r="AG26" s="158"/>
      <c r="AH26" s="152" t="s">
        <v>40</v>
      </c>
      <c r="AI26" s="160" t="s">
        <v>41</v>
      </c>
    </row>
    <row r="27" spans="1:36" x14ac:dyDescent="0.2">
      <c r="A27" s="57" t="str">
        <f t="shared" si="26"/>
        <v/>
      </c>
      <c r="B27" s="58" t="str">
        <f t="shared" si="27"/>
        <v/>
      </c>
      <c r="C27" s="58" t="str">
        <f t="shared" si="10"/>
        <v/>
      </c>
      <c r="D27" s="58" t="str">
        <f t="shared" si="28"/>
        <v/>
      </c>
      <c r="E27" s="58" t="str">
        <f t="shared" si="11"/>
        <v/>
      </c>
      <c r="F27" s="58" t="str">
        <f t="shared" si="12"/>
        <v/>
      </c>
      <c r="G27" s="59" t="str">
        <f t="shared" si="13"/>
        <v/>
      </c>
      <c r="H27" s="2"/>
      <c r="I27" s="57" t="str">
        <f t="shared" si="29"/>
        <v/>
      </c>
      <c r="J27" s="58" t="str">
        <f t="shared" si="30"/>
        <v/>
      </c>
      <c r="K27" s="58" t="str">
        <f t="shared" si="14"/>
        <v/>
      </c>
      <c r="L27" s="58" t="str">
        <f t="shared" si="31"/>
        <v/>
      </c>
      <c r="M27" s="58" t="str">
        <f t="shared" si="15"/>
        <v/>
      </c>
      <c r="N27" s="58" t="str">
        <f t="shared" si="16"/>
        <v/>
      </c>
      <c r="O27" s="59" t="str">
        <f t="shared" si="17"/>
        <v/>
      </c>
      <c r="P27" s="2"/>
      <c r="Q27" s="10" t="str">
        <f t="shared" si="32"/>
        <v/>
      </c>
      <c r="R27" s="11" t="str">
        <f t="shared" si="33"/>
        <v/>
      </c>
      <c r="S27" s="11" t="str">
        <f t="shared" si="18"/>
        <v/>
      </c>
      <c r="T27" s="11" t="str">
        <f t="shared" si="34"/>
        <v/>
      </c>
      <c r="U27" s="11" t="str">
        <f t="shared" si="19"/>
        <v/>
      </c>
      <c r="V27" s="11" t="str">
        <f t="shared" si="20"/>
        <v/>
      </c>
      <c r="W27" s="12" t="str">
        <f t="shared" si="21"/>
        <v/>
      </c>
      <c r="Y27" s="27">
        <f t="shared" si="35"/>
        <v>45291</v>
      </c>
      <c r="Z27" s="29" t="str">
        <f t="shared" si="36"/>
        <v/>
      </c>
      <c r="AA27" s="28" t="str">
        <f t="shared" si="22"/>
        <v/>
      </c>
      <c r="AB27" s="26" t="str">
        <f t="shared" si="37"/>
        <v/>
      </c>
      <c r="AC27" s="26" t="str">
        <f t="shared" si="23"/>
        <v/>
      </c>
      <c r="AD27" s="26" t="str">
        <f t="shared" si="24"/>
        <v/>
      </c>
      <c r="AE27" s="12" t="str">
        <f t="shared" si="25"/>
        <v/>
      </c>
      <c r="AG27" s="158"/>
      <c r="AH27" s="152" t="s">
        <v>49</v>
      </c>
      <c r="AI27" s="160" t="s">
        <v>71</v>
      </c>
    </row>
    <row r="28" spans="1:36" x14ac:dyDescent="0.2">
      <c r="AG28" s="158"/>
      <c r="AH28" s="152" t="s">
        <v>43</v>
      </c>
      <c r="AI28" s="160" t="s">
        <v>44</v>
      </c>
    </row>
    <row r="29" spans="1:36" ht="15" x14ac:dyDescent="0.2">
      <c r="A29" s="134">
        <f>DATE(YEAR(Y20+35),MONTH(Y20+35),1)</f>
        <v>45292</v>
      </c>
      <c r="B29" s="135"/>
      <c r="C29" s="135"/>
      <c r="D29" s="135"/>
      <c r="E29" s="135"/>
      <c r="F29" s="135"/>
      <c r="G29" s="136"/>
      <c r="H29" s="3"/>
      <c r="I29" s="134">
        <f>DATE(YEAR(A29+35),MONTH(A29+35),1)</f>
        <v>45323</v>
      </c>
      <c r="J29" s="135"/>
      <c r="K29" s="135"/>
      <c r="L29" s="135"/>
      <c r="M29" s="135"/>
      <c r="N29" s="135"/>
      <c r="O29" s="136"/>
      <c r="P29" s="3"/>
      <c r="Q29" s="134">
        <f>DATE(YEAR(I29+35),MONTH(I29+35),1)</f>
        <v>45352</v>
      </c>
      <c r="R29" s="135"/>
      <c r="S29" s="135"/>
      <c r="T29" s="135"/>
      <c r="U29" s="135"/>
      <c r="V29" s="135"/>
      <c r="W29" s="136"/>
      <c r="Y29" s="134">
        <f>DATE(YEAR(Q29+35),MONTH(Q29+35),1)</f>
        <v>45383</v>
      </c>
      <c r="Z29" s="135"/>
      <c r="AA29" s="135"/>
      <c r="AB29" s="135"/>
      <c r="AC29" s="135"/>
      <c r="AD29" s="135"/>
      <c r="AE29" s="136"/>
      <c r="AG29" s="158"/>
      <c r="AH29" s="152" t="s">
        <v>45</v>
      </c>
      <c r="AI29" s="160" t="s">
        <v>46</v>
      </c>
    </row>
    <row r="30" spans="1:36" ht="13.5" x14ac:dyDescent="0.25">
      <c r="A30" s="14" t="str">
        <f>CHOOSE(1+MOD(startday+1-2,7),"Su","M","Tu","W","Th","F","Sa")</f>
        <v>Su</v>
      </c>
      <c r="B30" s="15" t="str">
        <f>CHOOSE(1+MOD(startday+2-2,7),"Su","M","Tu","W","Th","F","Sa")</f>
        <v>M</v>
      </c>
      <c r="C30" s="15" t="str">
        <f>CHOOSE(1+MOD(startday+3-2,7),"Su","M","Tu","W","Th","F","Sa")</f>
        <v>Tu</v>
      </c>
      <c r="D30" s="15" t="str">
        <f>CHOOSE(1+MOD(startday+4-2,7),"Su","M","Tu","W","Th","F","Sa")</f>
        <v>W</v>
      </c>
      <c r="E30" s="15" t="str">
        <f>CHOOSE(1+MOD(startday+5-2,7),"Su","M","Tu","W","Th","F","Sa")</f>
        <v>Th</v>
      </c>
      <c r="F30" s="15" t="str">
        <f>CHOOSE(1+MOD(startday+6-2,7),"Su","M","Tu","W","Th","F","Sa")</f>
        <v>F</v>
      </c>
      <c r="G30" s="16" t="str">
        <f>CHOOSE(1+MOD(startday+7-2,7),"Su","M","Tu","W","Th","F","Sa")</f>
        <v>Sa</v>
      </c>
      <c r="H30" s="17"/>
      <c r="I30" s="14" t="str">
        <f>CHOOSE(1+MOD(startday+1-2,7),"Su","M","Tu","W","Th","F","Sa")</f>
        <v>Su</v>
      </c>
      <c r="J30" s="15" t="str">
        <f>CHOOSE(1+MOD(startday+2-2,7),"Su","M","Tu","W","Th","F","Sa")</f>
        <v>M</v>
      </c>
      <c r="K30" s="15" t="str">
        <f>CHOOSE(1+MOD(startday+3-2,7),"Su","M","Tu","W","Th","F","Sa")</f>
        <v>Tu</v>
      </c>
      <c r="L30" s="15" t="str">
        <f>CHOOSE(1+MOD(startday+4-2,7),"Su","M","Tu","W","Th","F","Sa")</f>
        <v>W</v>
      </c>
      <c r="M30" s="15" t="str">
        <f>CHOOSE(1+MOD(startday+5-2,7),"Su","M","Tu","W","Th","F","Sa")</f>
        <v>Th</v>
      </c>
      <c r="N30" s="15" t="str">
        <f>CHOOSE(1+MOD(startday+6-2,7),"Su","M","Tu","W","Th","F","Sa")</f>
        <v>F</v>
      </c>
      <c r="O30" s="16" t="str">
        <f>CHOOSE(1+MOD(startday+7-2,7),"Su","M","Tu","W","Th","F","Sa")</f>
        <v>Sa</v>
      </c>
      <c r="P30" s="17"/>
      <c r="Q30" s="14" t="str">
        <f>CHOOSE(1+MOD(startday+1-2,7),"Su","M","Tu","W","Th","F","Sa")</f>
        <v>Su</v>
      </c>
      <c r="R30" s="15" t="str">
        <f>CHOOSE(1+MOD(startday+2-2,7),"Su","M","Tu","W","Th","F","Sa")</f>
        <v>M</v>
      </c>
      <c r="S30" s="15" t="str">
        <f>CHOOSE(1+MOD(startday+3-2,7),"Su","M","Tu","W","Th","F","Sa")</f>
        <v>Tu</v>
      </c>
      <c r="T30" s="15" t="str">
        <f>CHOOSE(1+MOD(startday+4-2,7),"Su","M","Tu","W","Th","F","Sa")</f>
        <v>W</v>
      </c>
      <c r="U30" s="15" t="str">
        <f>CHOOSE(1+MOD(startday+5-2,7),"Su","M","Tu","W","Th","F","Sa")</f>
        <v>Th</v>
      </c>
      <c r="V30" s="15" t="str">
        <f>CHOOSE(1+MOD(startday+6-2,7),"Su","M","Tu","W","Th","F","Sa")</f>
        <v>F</v>
      </c>
      <c r="W30" s="16" t="str">
        <f>CHOOSE(1+MOD(startday+7-2,7),"Su","M","Tu","W","Th","F","Sa")</f>
        <v>Sa</v>
      </c>
      <c r="X30" s="18"/>
      <c r="Y30" s="14" t="str">
        <f>CHOOSE(1+MOD(startday+1-2,7),"Su","M","Tu","W","Th","F","Sa")</f>
        <v>Su</v>
      </c>
      <c r="Z30" s="15" t="str">
        <f>CHOOSE(1+MOD(startday+2-2,7),"Su","M","Tu","W","Th","F","Sa")</f>
        <v>M</v>
      </c>
      <c r="AA30" s="15" t="str">
        <f>CHOOSE(1+MOD(startday+3-2,7),"Su","M","Tu","W","Th","F","Sa")</f>
        <v>Tu</v>
      </c>
      <c r="AB30" s="15" t="str">
        <f>CHOOSE(1+MOD(startday+4-2,7),"Su","M","Tu","W","Th","F","Sa")</f>
        <v>W</v>
      </c>
      <c r="AC30" s="15" t="str">
        <f>CHOOSE(1+MOD(startday+5-2,7),"Su","M","Tu","W","Th","F","Sa")</f>
        <v>Th</v>
      </c>
      <c r="AD30" s="15" t="str">
        <f>CHOOSE(1+MOD(startday+6-2,7),"Su","M","Tu","W","Th","F","Sa")</f>
        <v>F</v>
      </c>
      <c r="AE30" s="16" t="str">
        <f>CHOOSE(1+MOD(startday+7-2,7),"Su","M","Tu","W","Th","F","Sa")</f>
        <v>Sa</v>
      </c>
      <c r="AG30" s="158"/>
      <c r="AH30" s="152" t="s">
        <v>57</v>
      </c>
      <c r="AI30" s="160" t="s">
        <v>47</v>
      </c>
      <c r="AJ30" s="25"/>
    </row>
    <row r="31" spans="1:36" x14ac:dyDescent="0.2">
      <c r="A31" s="87" t="str">
        <f>IF(WEEKDAY(A29,1)=startday,A29,"")</f>
        <v/>
      </c>
      <c r="B31" s="82">
        <f>IF(A31="",IF(WEEKDAY(A29,1)=MOD(startday,7)+1,A29,""),A31+1)</f>
        <v>45292</v>
      </c>
      <c r="C31" s="85">
        <f>IF(B31="",IF(WEEKDAY(A29,1)=MOD(startday+1,7)+1,A29,""),B31+1)</f>
        <v>45293</v>
      </c>
      <c r="D31" s="86">
        <f>IF(C31="",IF(WEEKDAY(A29,1)=MOD(startday+2,7)+1,A29,""),C31+1)</f>
        <v>45294</v>
      </c>
      <c r="E31" s="86">
        <f>IF(D31="",IF(WEEKDAY(A29,1)=MOD(startday+3,7)+1,A29,""),D31+1)</f>
        <v>45295</v>
      </c>
      <c r="F31" s="86">
        <f>IF(E31="",IF(WEEKDAY(A29,1)=MOD(startday+4,7)+1,A29,""),E31+1)</f>
        <v>45296</v>
      </c>
      <c r="G31" s="80">
        <f>IF(F31="",IF(WEEKDAY(A29,1)=MOD(startday+5,7)+1,A29,""),F31+1)</f>
        <v>45297</v>
      </c>
      <c r="H31" s="2"/>
      <c r="I31" s="51" t="str">
        <f>IF(WEEKDAY(I29,1)=startday,I29,"")</f>
        <v/>
      </c>
      <c r="J31" s="47" t="str">
        <f>IF(I31="",IF(WEEKDAY(I29,1)=MOD(startday,7)+1,I29,""),I31+1)</f>
        <v/>
      </c>
      <c r="K31" s="55" t="str">
        <f>IF(J31="",IF(WEEKDAY(I29,1)=MOD(startday+1,7)+1,I29,""),J31+1)</f>
        <v/>
      </c>
      <c r="L31" s="55" t="str">
        <f>IF(K31="",IF(WEEKDAY(I29,1)=MOD(startday+2,7)+1,I29,""),K31+1)</f>
        <v/>
      </c>
      <c r="M31" s="55">
        <f>IF(L31="",IF(WEEKDAY(I29,1)=MOD(startday+3,7)+1,I29,""),L31+1)</f>
        <v>45323</v>
      </c>
      <c r="N31" s="41">
        <f>IF(M31="",IF(WEEKDAY(I29,1)=MOD(startday+4,7)+1,I29,""),M31+1)</f>
        <v>45324</v>
      </c>
      <c r="O31" s="43">
        <f>IF(N31="",IF(WEEKDAY(I29,1)=MOD(startday+5,7)+1,I29,""),N31+1)</f>
        <v>45325</v>
      </c>
      <c r="P31" s="2"/>
      <c r="Q31" s="32" t="str">
        <f>IF(WEEKDAY(Q29,1)=startday,Q29,"")</f>
        <v/>
      </c>
      <c r="R31" s="38" t="str">
        <f>IF(Q31="",IF(WEEKDAY(Q29,1)=MOD(startday,7)+1,Q29,""),Q31+1)</f>
        <v/>
      </c>
      <c r="S31" s="38" t="str">
        <f>IF(R31="",IF(WEEKDAY(Q29,1)=MOD(startday+1,7)+1,Q29,""),R31+1)</f>
        <v/>
      </c>
      <c r="T31" s="38" t="str">
        <f>IF(S31="",IF(WEEKDAY(Q29,1)=MOD(startday+2,7)+1,Q29,""),S31+1)</f>
        <v/>
      </c>
      <c r="U31" s="38" t="str">
        <f>IF(T31="",IF(WEEKDAY(Q29,1)=MOD(startday+3,7)+1,Q29,""),T31+1)</f>
        <v/>
      </c>
      <c r="V31" s="124">
        <f>IF(U31="",IF(WEEKDAY(Q29,1)=MOD(startday+4,7)+1,Q29,""),U31+1)</f>
        <v>45352</v>
      </c>
      <c r="W31" s="129">
        <f>IF(V31="",IF(WEEKDAY(Q29,1)=MOD(startday+5,7)+1,Q29,""),V31+1)</f>
        <v>45353</v>
      </c>
      <c r="Y31" s="62" t="str">
        <f>IF(WEEKDAY(Y29,1)=startday,Y29,"")</f>
        <v/>
      </c>
      <c r="Z31" s="86">
        <f>IF(Y31="",IF(WEEKDAY(Y29,1)=MOD(startday,7)+1,Y29,""),Y31+1)</f>
        <v>45383</v>
      </c>
      <c r="AA31" s="86">
        <f>IF(Z31="",IF(WEEKDAY(Y29,1)=MOD(startday+1,7)+1,Y29,""),Z31+1)</f>
        <v>45384</v>
      </c>
      <c r="AB31" s="86">
        <f>IF(AA31="",IF(WEEKDAY(Y29,1)=MOD(startday+2,7)+1,Y29,""),AA31+1)</f>
        <v>45385</v>
      </c>
      <c r="AC31" s="86">
        <f>IF(AB31="",IF(WEEKDAY(Y29,1)=MOD(startday+3,7)+1,Y29,""),AB31+1)</f>
        <v>45386</v>
      </c>
      <c r="AD31" s="86">
        <f>IF(AC31="",IF(WEEKDAY(Y29,1)=MOD(startday+4,7)+1,Y29,""),AC31+1)</f>
        <v>45387</v>
      </c>
      <c r="AE31" s="37">
        <f>IF(AD31="",IF(WEEKDAY(Y29,1)=MOD(startday+5,7)+1,Y29,""),AD31+1)</f>
        <v>45388</v>
      </c>
      <c r="AG31" s="158"/>
      <c r="AH31" s="152" t="s">
        <v>48</v>
      </c>
      <c r="AI31" s="160" t="s">
        <v>60</v>
      </c>
      <c r="AJ31" s="25"/>
    </row>
    <row r="32" spans="1:36" x14ac:dyDescent="0.2">
      <c r="A32" s="81">
        <f>IF(G31="","",IF(MONTH(G31+1)&lt;&gt;MONTH(G31),"",G31+1))</f>
        <v>45298</v>
      </c>
      <c r="B32" s="168">
        <f>IF(A32="","",IF(MONTH(A32+1)&lt;&gt;MONTH(A32),"",A32+1))</f>
        <v>45299</v>
      </c>
      <c r="C32" s="132">
        <f t="shared" ref="C32:C37" si="38">IF(B32="","",IF(MONTH(B32+1)&lt;&gt;MONTH(B32),"",B32+1))</f>
        <v>45300</v>
      </c>
      <c r="D32" s="115">
        <f>IF(C32="","",IF(MONTH(C32+1)&lt;&gt;MONTH(C32),"",C32+1))</f>
        <v>45301</v>
      </c>
      <c r="E32" s="115">
        <f t="shared" ref="E32:E37" si="39">IF(D32="","",IF(MONTH(D32+1)&lt;&gt;MONTH(D32),"",D32+1))</f>
        <v>45302</v>
      </c>
      <c r="F32" s="115">
        <f t="shared" ref="F32:F37" si="40">IF(E32="","",IF(MONTH(E32+1)&lt;&gt;MONTH(E32),"",E32+1))</f>
        <v>45303</v>
      </c>
      <c r="G32" s="76">
        <f t="shared" ref="G32:G37" si="41">IF(F32="","",IF(MONTH(F32+1)&lt;&gt;MONTH(F32),"",F32+1))</f>
        <v>45304</v>
      </c>
      <c r="H32" s="2"/>
      <c r="I32" s="120">
        <f>IF(O31="","",IF(MONTH(O31+1)&lt;&gt;MONTH(O31),"",O31+1))</f>
        <v>45326</v>
      </c>
      <c r="J32" s="41">
        <f>IF(I32="","",IF(MONTH(I32+1)&lt;&gt;MONTH(I32),"",I32+1))</f>
        <v>45327</v>
      </c>
      <c r="K32" s="41">
        <f t="shared" ref="K32:K37" si="42">IF(J32="","",IF(MONTH(J32+1)&lt;&gt;MONTH(J32),"",J32+1))</f>
        <v>45328</v>
      </c>
      <c r="L32" s="41">
        <f>IF(K32="","",IF(MONTH(K32+1)&lt;&gt;MONTH(K32),"",K32+1))</f>
        <v>45329</v>
      </c>
      <c r="M32" s="91">
        <f t="shared" ref="M32:M37" si="43">IF(L32="","",IF(MONTH(L32+1)&lt;&gt;MONTH(L32),"",L32+1))</f>
        <v>45330</v>
      </c>
      <c r="N32" s="61">
        <f t="shared" ref="N32:N37" si="44">IF(M32="","",IF(MONTH(M32+1)&lt;&gt;MONTH(M32),"",M32+1))</f>
        <v>45331</v>
      </c>
      <c r="O32" s="37">
        <f t="shared" ref="O32:O37" si="45">IF(N32="","",IF(MONTH(N32+1)&lt;&gt;MONTH(N32),"",N32+1))</f>
        <v>45332</v>
      </c>
      <c r="P32" s="2"/>
      <c r="Q32" s="32">
        <f>IF(W31="","",IF(MONTH(W31+1)&lt;&gt;MONTH(W31),"",W31+1))</f>
        <v>45354</v>
      </c>
      <c r="R32" s="111">
        <f>IF(Q32="","",IF(MONTH(Q32+1)&lt;&gt;MONTH(Q32),"",Q32+1))</f>
        <v>45355</v>
      </c>
      <c r="S32" s="111">
        <f t="shared" ref="S32:S37" si="46">IF(R32="","",IF(MONTH(R32+1)&lt;&gt;MONTH(R32),"",R32+1))</f>
        <v>45356</v>
      </c>
      <c r="T32" s="111">
        <f>IF(S32="","",IF(MONTH(S32+1)&lt;&gt;MONTH(S32),"",S32+1))</f>
        <v>45357</v>
      </c>
      <c r="U32" s="111">
        <f t="shared" ref="U32:U37" si="47">IF(T32="","",IF(MONTH(T32+1)&lt;&gt;MONTH(T32),"",T32+1))</f>
        <v>45358</v>
      </c>
      <c r="V32" s="128">
        <f t="shared" ref="V32:V37" si="48">IF(U32="","",IF(MONTH(U32+1)&lt;&gt;MONTH(U32),"",U32+1))</f>
        <v>45359</v>
      </c>
      <c r="W32" s="37">
        <f t="shared" ref="W32:W37" si="49">IF(V32="","",IF(MONTH(V32+1)&lt;&gt;MONTH(V32),"",V32+1))</f>
        <v>45360</v>
      </c>
      <c r="Y32" s="65">
        <f>IF(AE31="","",IF(MONTH(AE31+1)&lt;&gt;MONTH(AE31),"",AE31+1))</f>
        <v>45389</v>
      </c>
      <c r="Z32" s="169">
        <f>IF(Y32="","",IF(MONTH(Y32+1)&lt;&gt;MONTH(Y32),"",Y32+1))</f>
        <v>45390</v>
      </c>
      <c r="AA32" s="170">
        <f t="shared" ref="AA32:AA37" si="50">IF(Z32="","",IF(MONTH(Z32+1)&lt;&gt;MONTH(Z32),"",Z32+1))</f>
        <v>45391</v>
      </c>
      <c r="AB32" s="171">
        <f>IF(AA32="","",IF(MONTH(AA32+1)&lt;&gt;MONTH(AA32),"",AA32+1))</f>
        <v>45392</v>
      </c>
      <c r="AC32" s="171">
        <f t="shared" ref="AC32:AC37" si="51">IF(AB32="","",IF(MONTH(AB32+1)&lt;&gt;MONTH(AB32),"",AB32+1))</f>
        <v>45393</v>
      </c>
      <c r="AD32" s="171">
        <f t="shared" ref="AD32:AD37" si="52">IF(AC32="","",IF(MONTH(AC32+1)&lt;&gt;MONTH(AC32),"",AC32+1))</f>
        <v>45394</v>
      </c>
      <c r="AE32" s="43">
        <f t="shared" ref="AE32:AE37" si="53">IF(AD32="","",IF(MONTH(AD32+1)&lt;&gt;MONTH(AD32),"",AD32+1))</f>
        <v>45395</v>
      </c>
      <c r="AG32" s="158"/>
      <c r="AH32" s="152" t="s">
        <v>17</v>
      </c>
      <c r="AI32" s="160" t="s">
        <v>72</v>
      </c>
    </row>
    <row r="33" spans="1:35" x14ac:dyDescent="0.2">
      <c r="A33" s="51">
        <f t="shared" ref="A33:A35" si="54">IF(G32="","",IF(MONTH(G32+1)&lt;&gt;MONTH(G32),"",G32+1))</f>
        <v>45305</v>
      </c>
      <c r="B33" s="123">
        <f t="shared" ref="B33:B37" si="55">IF(A33="","",IF(MONTH(A33+1)&lt;&gt;MONTH(A33),"",A33+1))</f>
        <v>45306</v>
      </c>
      <c r="C33" s="121">
        <f t="shared" si="38"/>
        <v>45307</v>
      </c>
      <c r="D33" s="121">
        <f t="shared" ref="D33:D37" si="56">IF(C33="","",IF(MONTH(C33+1)&lt;&gt;MONTH(C33),"",C33+1))</f>
        <v>45308</v>
      </c>
      <c r="E33" s="121">
        <f t="shared" si="39"/>
        <v>45309</v>
      </c>
      <c r="F33" s="121">
        <f t="shared" si="40"/>
        <v>45310</v>
      </c>
      <c r="G33" s="43">
        <f t="shared" si="41"/>
        <v>45311</v>
      </c>
      <c r="H33" s="2"/>
      <c r="I33" s="32">
        <f t="shared" ref="I33:I35" si="57">IF(O32="","",IF(MONTH(O32+1)&lt;&gt;MONTH(O32),"",O32+1))</f>
        <v>45333</v>
      </c>
      <c r="J33" s="172">
        <f t="shared" ref="J33:J37" si="58">IF(I33="","",IF(MONTH(I33+1)&lt;&gt;MONTH(I33),"",I33+1))</f>
        <v>45334</v>
      </c>
      <c r="K33" s="173">
        <f t="shared" si="42"/>
        <v>45335</v>
      </c>
      <c r="L33" s="174">
        <f t="shared" ref="L33:L37" si="59">IF(K33="","",IF(MONTH(K33+1)&lt;&gt;MONTH(K33),"",K33+1))</f>
        <v>45336</v>
      </c>
      <c r="M33" s="175">
        <f t="shared" si="43"/>
        <v>45337</v>
      </c>
      <c r="N33" s="92">
        <f t="shared" si="44"/>
        <v>45338</v>
      </c>
      <c r="O33" s="37">
        <f t="shared" si="45"/>
        <v>45339</v>
      </c>
      <c r="P33" s="2"/>
      <c r="Q33" s="126">
        <f t="shared" ref="Q33:Q35" si="60">IF(W32="","",IF(MONTH(W32+1)&lt;&gt;MONTH(W32),"",W32+1))</f>
        <v>45361</v>
      </c>
      <c r="R33" s="133">
        <f t="shared" ref="R33:R37" si="61">IF(Q33="","",IF(MONTH(Q33+1)&lt;&gt;MONTH(Q33),"",Q33+1))</f>
        <v>45362</v>
      </c>
      <c r="S33" s="38">
        <f t="shared" si="46"/>
        <v>45363</v>
      </c>
      <c r="T33" s="35">
        <f t="shared" ref="T33:T37" si="62">IF(S33="","",IF(MONTH(S33+1)&lt;&gt;MONTH(S33),"",S33+1))</f>
        <v>45364</v>
      </c>
      <c r="U33" s="35">
        <f t="shared" si="47"/>
        <v>45365</v>
      </c>
      <c r="V33" s="35">
        <f t="shared" si="48"/>
        <v>45366</v>
      </c>
      <c r="W33" s="37">
        <f t="shared" si="49"/>
        <v>45367</v>
      </c>
      <c r="Y33" s="51">
        <f t="shared" ref="Y33:Y35" si="63">IF(AE32="","",IF(MONTH(AE32+1)&lt;&gt;MONTH(AE32),"",AE32+1))</f>
        <v>45396</v>
      </c>
      <c r="Z33" s="50">
        <f t="shared" ref="Z33:Z37" si="64">IF(Y33="","",IF(MONTH(Y33+1)&lt;&gt;MONTH(Y33),"",Y33+1))</f>
        <v>45397</v>
      </c>
      <c r="AA33" s="47">
        <f t="shared" si="50"/>
        <v>45398</v>
      </c>
      <c r="AB33" s="47">
        <f t="shared" ref="AB33:AB37" si="65">IF(AA33="","",IF(MONTH(AA33+1)&lt;&gt;MONTH(AA33),"",AA33+1))</f>
        <v>45399</v>
      </c>
      <c r="AC33" s="47">
        <f t="shared" si="51"/>
        <v>45400</v>
      </c>
      <c r="AD33" s="47">
        <f t="shared" si="52"/>
        <v>45401</v>
      </c>
      <c r="AE33" s="43">
        <f t="shared" si="53"/>
        <v>45402</v>
      </c>
      <c r="AG33" s="158"/>
      <c r="AH33" s="152" t="s">
        <v>50</v>
      </c>
      <c r="AI33" s="160" t="s">
        <v>51</v>
      </c>
    </row>
    <row r="34" spans="1:35" x14ac:dyDescent="0.2">
      <c r="A34" s="32">
        <f t="shared" si="54"/>
        <v>45312</v>
      </c>
      <c r="B34" s="125">
        <f t="shared" si="55"/>
        <v>45313</v>
      </c>
      <c r="C34" s="122">
        <f t="shared" si="38"/>
        <v>45314</v>
      </c>
      <c r="D34" s="121">
        <f t="shared" si="56"/>
        <v>45315</v>
      </c>
      <c r="E34" s="121">
        <f t="shared" si="39"/>
        <v>45316</v>
      </c>
      <c r="F34" s="121">
        <f t="shared" si="40"/>
        <v>45317</v>
      </c>
      <c r="G34" s="43">
        <f t="shared" si="41"/>
        <v>45318</v>
      </c>
      <c r="H34" s="2"/>
      <c r="I34" s="32">
        <f t="shared" si="57"/>
        <v>45340</v>
      </c>
      <c r="J34" s="178">
        <f t="shared" si="58"/>
        <v>45341</v>
      </c>
      <c r="K34" s="179">
        <f t="shared" si="42"/>
        <v>45342</v>
      </c>
      <c r="L34" s="176">
        <f t="shared" si="59"/>
        <v>45343</v>
      </c>
      <c r="M34" s="177">
        <f t="shared" si="43"/>
        <v>45344</v>
      </c>
      <c r="N34" s="177">
        <f t="shared" si="44"/>
        <v>45345</v>
      </c>
      <c r="O34" s="43">
        <f t="shared" si="45"/>
        <v>45346</v>
      </c>
      <c r="P34" s="2"/>
      <c r="Q34" s="116">
        <f t="shared" si="60"/>
        <v>45368</v>
      </c>
      <c r="R34" s="45">
        <f t="shared" si="61"/>
        <v>45369</v>
      </c>
      <c r="S34" s="35">
        <f t="shared" si="46"/>
        <v>45370</v>
      </c>
      <c r="T34" s="35">
        <f t="shared" si="62"/>
        <v>45371</v>
      </c>
      <c r="U34" s="35">
        <f t="shared" si="47"/>
        <v>45372</v>
      </c>
      <c r="V34" s="38">
        <f t="shared" si="48"/>
        <v>45373</v>
      </c>
      <c r="W34" s="37">
        <f t="shared" si="49"/>
        <v>45374</v>
      </c>
      <c r="Y34" s="51">
        <f t="shared" si="63"/>
        <v>45403</v>
      </c>
      <c r="Z34" s="121">
        <f t="shared" si="64"/>
        <v>45404</v>
      </c>
      <c r="AA34" s="121">
        <f t="shared" si="50"/>
        <v>45405</v>
      </c>
      <c r="AB34" s="121">
        <f t="shared" si="65"/>
        <v>45406</v>
      </c>
      <c r="AC34" s="121">
        <f t="shared" si="51"/>
        <v>45407</v>
      </c>
      <c r="AD34" s="121">
        <f t="shared" si="52"/>
        <v>45408</v>
      </c>
      <c r="AE34" s="43">
        <f t="shared" si="53"/>
        <v>45409</v>
      </c>
      <c r="AG34" s="158"/>
      <c r="AH34" s="153" t="s">
        <v>52</v>
      </c>
      <c r="AI34" s="161" t="s">
        <v>11</v>
      </c>
    </row>
    <row r="35" spans="1:35" x14ac:dyDescent="0.2">
      <c r="A35" s="51">
        <f t="shared" si="54"/>
        <v>45319</v>
      </c>
      <c r="B35" s="49">
        <f t="shared" si="55"/>
        <v>45320</v>
      </c>
      <c r="C35" s="55">
        <f t="shared" si="38"/>
        <v>45321</v>
      </c>
      <c r="D35" s="107">
        <f t="shared" si="56"/>
        <v>45322</v>
      </c>
      <c r="E35" s="54" t="str">
        <f t="shared" si="39"/>
        <v/>
      </c>
      <c r="F35" s="54" t="str">
        <f t="shared" si="40"/>
        <v/>
      </c>
      <c r="G35" s="43" t="str">
        <f t="shared" si="41"/>
        <v/>
      </c>
      <c r="H35" s="2"/>
      <c r="I35" s="51">
        <f t="shared" si="57"/>
        <v>45347</v>
      </c>
      <c r="J35" s="50">
        <f t="shared" si="58"/>
        <v>45348</v>
      </c>
      <c r="K35" s="50">
        <f t="shared" si="42"/>
        <v>45349</v>
      </c>
      <c r="L35" s="121">
        <f t="shared" si="59"/>
        <v>45350</v>
      </c>
      <c r="M35" s="121">
        <f t="shared" si="43"/>
        <v>45351</v>
      </c>
      <c r="N35" s="47" t="str">
        <f t="shared" si="44"/>
        <v/>
      </c>
      <c r="O35" s="43" t="str">
        <f t="shared" si="45"/>
        <v/>
      </c>
      <c r="P35" s="2"/>
      <c r="Q35" s="88">
        <f t="shared" si="60"/>
        <v>45375</v>
      </c>
      <c r="R35" s="66">
        <f t="shared" si="61"/>
        <v>45376</v>
      </c>
      <c r="S35" s="67">
        <f t="shared" si="46"/>
        <v>45377</v>
      </c>
      <c r="T35" s="63">
        <f t="shared" si="62"/>
        <v>45378</v>
      </c>
      <c r="U35" s="64">
        <f t="shared" si="47"/>
        <v>45379</v>
      </c>
      <c r="V35" s="64">
        <f t="shared" si="48"/>
        <v>45380</v>
      </c>
      <c r="W35" s="43">
        <f t="shared" si="49"/>
        <v>45381</v>
      </c>
      <c r="Y35" s="51">
        <f t="shared" si="63"/>
        <v>45410</v>
      </c>
      <c r="Z35" s="121">
        <f t="shared" si="64"/>
        <v>45411</v>
      </c>
      <c r="AA35" s="121">
        <f t="shared" si="50"/>
        <v>45412</v>
      </c>
      <c r="AB35" s="54" t="str">
        <f t="shared" si="65"/>
        <v/>
      </c>
      <c r="AC35" s="54" t="str">
        <f t="shared" si="51"/>
        <v/>
      </c>
      <c r="AD35" s="54" t="str">
        <f t="shared" si="52"/>
        <v/>
      </c>
      <c r="AE35" s="43" t="str">
        <f t="shared" si="53"/>
        <v/>
      </c>
      <c r="AG35" s="158"/>
      <c r="AH35" s="153" t="s">
        <v>62</v>
      </c>
      <c r="AI35" s="161" t="s">
        <v>63</v>
      </c>
    </row>
    <row r="36" spans="1:35" x14ac:dyDescent="0.2">
      <c r="A36" s="39"/>
      <c r="B36" s="102"/>
      <c r="C36" s="41"/>
      <c r="D36" s="68"/>
      <c r="E36" s="68"/>
      <c r="F36" s="68"/>
      <c r="G36" s="100"/>
      <c r="H36" s="2"/>
      <c r="I36" s="39"/>
      <c r="J36" s="53"/>
      <c r="K36" s="53"/>
      <c r="L36" s="40"/>
      <c r="M36" s="40"/>
      <c r="N36" s="40"/>
      <c r="O36" s="100"/>
      <c r="P36" s="2"/>
      <c r="Q36" s="117">
        <v>31</v>
      </c>
      <c r="R36" s="103"/>
      <c r="S36" s="104"/>
      <c r="T36" s="105"/>
      <c r="U36" s="53"/>
      <c r="V36" s="53"/>
      <c r="W36" s="100"/>
      <c r="Y36" s="39"/>
      <c r="Z36" s="68"/>
      <c r="AA36" s="68"/>
      <c r="AB36" s="68"/>
      <c r="AC36" s="68"/>
      <c r="AD36" s="68"/>
      <c r="AE36" s="100"/>
      <c r="AG36" s="158"/>
      <c r="AH36" s="154" t="s">
        <v>58</v>
      </c>
      <c r="AI36" s="160" t="s">
        <v>53</v>
      </c>
    </row>
    <row r="37" spans="1:35" x14ac:dyDescent="0.2">
      <c r="A37" s="57" t="str">
        <f>IF(G35="","",IF(MONTH(G35+1)&lt;&gt;MONTH(G35),"",G35+1))</f>
        <v/>
      </c>
      <c r="B37" s="79" t="str">
        <f t="shared" si="55"/>
        <v/>
      </c>
      <c r="C37" s="58" t="str">
        <f t="shared" si="38"/>
        <v/>
      </c>
      <c r="D37" s="58" t="str">
        <f t="shared" si="56"/>
        <v/>
      </c>
      <c r="E37" s="58" t="str">
        <f t="shared" si="39"/>
        <v/>
      </c>
      <c r="F37" s="58" t="str">
        <f t="shared" si="40"/>
        <v/>
      </c>
      <c r="G37" s="59" t="str">
        <f t="shared" si="41"/>
        <v/>
      </c>
      <c r="H37" s="2"/>
      <c r="I37" s="10" t="str">
        <f>IF(O35="","",IF(MONTH(O35+1)&lt;&gt;MONTH(O35),"",O35+1))</f>
        <v/>
      </c>
      <c r="J37" s="11" t="str">
        <f t="shared" si="58"/>
        <v/>
      </c>
      <c r="K37" s="11" t="str">
        <f t="shared" si="42"/>
        <v/>
      </c>
      <c r="L37" s="11" t="str">
        <f t="shared" si="59"/>
        <v/>
      </c>
      <c r="M37" s="11" t="str">
        <f t="shared" si="43"/>
        <v/>
      </c>
      <c r="N37" s="11" t="str">
        <f t="shared" si="44"/>
        <v/>
      </c>
      <c r="O37" s="12" t="str">
        <f t="shared" si="45"/>
        <v/>
      </c>
      <c r="P37" s="2"/>
      <c r="Q37" s="10"/>
      <c r="R37" s="26" t="str">
        <f t="shared" si="61"/>
        <v/>
      </c>
      <c r="S37" s="26" t="str">
        <f t="shared" si="46"/>
        <v/>
      </c>
      <c r="T37" s="11" t="str">
        <f t="shared" si="62"/>
        <v/>
      </c>
      <c r="U37" s="11" t="str">
        <f t="shared" si="47"/>
        <v/>
      </c>
      <c r="V37" s="11" t="str">
        <f t="shared" si="48"/>
        <v/>
      </c>
      <c r="W37" s="12" t="str">
        <f t="shared" si="49"/>
        <v/>
      </c>
      <c r="Y37" s="101" t="str">
        <f>IF(AE35="","",IF(MONTH(AE35+1)&lt;&gt;MONTH(AE35),"",AE35+1))</f>
        <v/>
      </c>
      <c r="Z37" s="11" t="str">
        <f t="shared" si="64"/>
        <v/>
      </c>
      <c r="AA37" s="11" t="str">
        <f t="shared" si="50"/>
        <v/>
      </c>
      <c r="AB37" s="11" t="str">
        <f t="shared" si="65"/>
        <v/>
      </c>
      <c r="AC37" s="11" t="str">
        <f t="shared" si="51"/>
        <v/>
      </c>
      <c r="AD37" s="11" t="str">
        <f t="shared" si="52"/>
        <v/>
      </c>
      <c r="AE37" s="12" t="str">
        <f t="shared" si="53"/>
        <v/>
      </c>
      <c r="AG37" s="158"/>
      <c r="AH37" s="154" t="s">
        <v>54</v>
      </c>
      <c r="AI37" s="160" t="s">
        <v>15</v>
      </c>
    </row>
    <row r="38" spans="1:35" x14ac:dyDescent="0.2">
      <c r="AG38" s="158"/>
      <c r="AH38" s="154" t="s">
        <v>54</v>
      </c>
      <c r="AI38" s="160" t="s">
        <v>18</v>
      </c>
    </row>
    <row r="39" spans="1:35" ht="15.75" thickBot="1" x14ac:dyDescent="0.25">
      <c r="A39" s="134">
        <f>DATE(YEAR(Y29+35),MONTH(Y29+35),1)</f>
        <v>45413</v>
      </c>
      <c r="B39" s="135"/>
      <c r="C39" s="135"/>
      <c r="D39" s="135"/>
      <c r="E39" s="135"/>
      <c r="F39" s="135"/>
      <c r="G39" s="136"/>
      <c r="H39" s="3"/>
      <c r="I39" s="134">
        <f>DATE(YEAR(A39+35),MONTH(A39+35),1)</f>
        <v>45444</v>
      </c>
      <c r="J39" s="135"/>
      <c r="K39" s="135"/>
      <c r="L39" s="135"/>
      <c r="M39" s="135"/>
      <c r="N39" s="135"/>
      <c r="O39" s="136"/>
      <c r="P39" s="3"/>
      <c r="Q39" s="134">
        <f>DATE(YEAR(I39+35),MONTH(I39+35),1)</f>
        <v>45474</v>
      </c>
      <c r="R39" s="135"/>
      <c r="S39" s="135"/>
      <c r="T39" s="135"/>
      <c r="U39" s="135"/>
      <c r="V39" s="135"/>
      <c r="W39" s="136"/>
      <c r="Y39" s="134">
        <f>DATE(YEAR(Q39+35),MONTH(Q39+35),1)</f>
        <v>45505</v>
      </c>
      <c r="Z39" s="135"/>
      <c r="AA39" s="135"/>
      <c r="AB39" s="135"/>
      <c r="AC39" s="135"/>
      <c r="AD39" s="135"/>
      <c r="AE39" s="136"/>
      <c r="AG39" s="158"/>
      <c r="AH39" s="163">
        <v>43616</v>
      </c>
      <c r="AI39" s="164" t="s">
        <v>68</v>
      </c>
    </row>
    <row r="40" spans="1:35" ht="14.25" thickBot="1" x14ac:dyDescent="0.3">
      <c r="A40" s="14" t="str">
        <f>CHOOSE(1+MOD(startday+1-2,7),"Su","M","Tu","W","Th","F","Sa")</f>
        <v>Su</v>
      </c>
      <c r="B40" s="15" t="str">
        <f>CHOOSE(1+MOD(startday+2-2,7),"Su","M","Tu","W","Th","F","Sa")</f>
        <v>M</v>
      </c>
      <c r="C40" s="15" t="str">
        <f>CHOOSE(1+MOD(startday+3-2,7),"Su","M","Tu","W","Th","F","Sa")</f>
        <v>Tu</v>
      </c>
      <c r="D40" s="15" t="str">
        <f>CHOOSE(1+MOD(startday+4-2,7),"Su","M","Tu","W","Th","F","Sa")</f>
        <v>W</v>
      </c>
      <c r="E40" s="15" t="str">
        <f>CHOOSE(1+MOD(startday+5-2,7),"Su","M","Tu","W","Th","F","Sa")</f>
        <v>Th</v>
      </c>
      <c r="F40" s="15" t="str">
        <f>CHOOSE(1+MOD(startday+6-2,7),"Su","M","Tu","W","Th","F","Sa")</f>
        <v>F</v>
      </c>
      <c r="G40" s="16" t="str">
        <f>CHOOSE(1+MOD(startday+7-2,7),"Su","M","Tu","W","Th","F","Sa")</f>
        <v>Sa</v>
      </c>
      <c r="H40" s="2"/>
      <c r="I40" s="14" t="str">
        <f>CHOOSE(1+MOD(startday+1-2,7),"Su","M","Tu","W","Th","F","Sa")</f>
        <v>Su</v>
      </c>
      <c r="J40" s="15" t="str">
        <f>CHOOSE(1+MOD(startday+2-2,7),"Su","M","Tu","W","Th","F","Sa")</f>
        <v>M</v>
      </c>
      <c r="K40" s="15" t="str">
        <f>CHOOSE(1+MOD(startday+3-2,7),"Su","M","Tu","W","Th","F","Sa")</f>
        <v>Tu</v>
      </c>
      <c r="L40" s="15" t="str">
        <f>CHOOSE(1+MOD(startday+4-2,7),"Su","M","Tu","W","Th","F","Sa")</f>
        <v>W</v>
      </c>
      <c r="M40" s="15" t="str">
        <f>CHOOSE(1+MOD(startday+5-2,7),"Su","M","Tu","W","Th","F","Sa")</f>
        <v>Th</v>
      </c>
      <c r="N40" s="15" t="str">
        <f>CHOOSE(1+MOD(startday+6-2,7),"Su","M","Tu","W","Th","F","Sa")</f>
        <v>F</v>
      </c>
      <c r="O40" s="16" t="str">
        <f>CHOOSE(1+MOD(startday+7-2,7),"Su","M","Tu","W","Th","F","Sa")</f>
        <v>Sa</v>
      </c>
      <c r="P40" s="2"/>
      <c r="Q40" s="14" t="str">
        <f>CHOOSE(1+MOD(startday+1-2,7),"Su","M","Tu","W","Th","F","Sa")</f>
        <v>Su</v>
      </c>
      <c r="R40" s="15" t="str">
        <f>CHOOSE(1+MOD(startday+2-2,7),"Su","M","Tu","W","Th","F","Sa")</f>
        <v>M</v>
      </c>
      <c r="S40" s="15" t="str">
        <f>CHOOSE(1+MOD(startday+3-2,7),"Su","M","Tu","W","Th","F","Sa")</f>
        <v>Tu</v>
      </c>
      <c r="T40" s="15" t="str">
        <f>CHOOSE(1+MOD(startday+4-2,7),"Su","M","Tu","W","Th","F","Sa")</f>
        <v>W</v>
      </c>
      <c r="U40" s="15" t="str">
        <f>CHOOSE(1+MOD(startday+5-2,7),"Su","M","Tu","W","Th","F","Sa")</f>
        <v>Th</v>
      </c>
      <c r="V40" s="15" t="str">
        <f>CHOOSE(1+MOD(startday+6-2,7),"Su","M","Tu","W","Th","F","Sa")</f>
        <v>F</v>
      </c>
      <c r="W40" s="16" t="str">
        <f>CHOOSE(1+MOD(startday+7-2,7),"Su","M","Tu","W","Th","F","Sa")</f>
        <v>Sa</v>
      </c>
      <c r="Y40" s="14" t="str">
        <f>CHOOSE(1+MOD(startday+1-2,7),"Su","M","Tu","W","Th","F","Sa")</f>
        <v>Su</v>
      </c>
      <c r="Z40" s="15" t="str">
        <f>CHOOSE(1+MOD(startday+2-2,7),"Su","M","Tu","W","Th","F","Sa")</f>
        <v>M</v>
      </c>
      <c r="AA40" s="15" t="str">
        <f>CHOOSE(1+MOD(startday+3-2,7),"Su","M","Tu","W","Th","F","Sa")</f>
        <v>Tu</v>
      </c>
      <c r="AB40" s="15" t="str">
        <f>CHOOSE(1+MOD(startday+4-2,7),"Su","M","Tu","W","Th","F","Sa")</f>
        <v>W</v>
      </c>
      <c r="AC40" s="15" t="str">
        <f>CHOOSE(1+MOD(startday+5-2,7),"Su","M","Tu","W","Th","F","Sa")</f>
        <v>Th</v>
      </c>
      <c r="AD40" s="15" t="str">
        <f>CHOOSE(1+MOD(startday+6-2,7),"Su","M","Tu","W","Th","F","Sa")</f>
        <v>F</v>
      </c>
      <c r="AE40" s="16" t="str">
        <f>CHOOSE(1+MOD(startday+7-2,7),"Su","M","Tu","W","Th","F","Sa")</f>
        <v>Sa</v>
      </c>
      <c r="AG40" s="162"/>
      <c r="AH40"/>
      <c r="AI40"/>
    </row>
    <row r="41" spans="1:35" x14ac:dyDescent="0.2">
      <c r="A41" s="51" t="str">
        <f>IF(WEEKDAY(A39,1)=startday,A39,"")</f>
        <v/>
      </c>
      <c r="B41" s="68" t="str">
        <f>IF(A41="",IF(WEEKDAY(A39,1)=MOD(startday,7)+1,A39,""),A41+1)</f>
        <v/>
      </c>
      <c r="C41" s="68" t="str">
        <f>IF(B41="",IF(WEEKDAY(A39,1)=MOD(startday+1,7)+1,A39,""),B41+1)</f>
        <v/>
      </c>
      <c r="D41" s="118">
        <f>IF(C41="",IF(WEEKDAY(A39,1)=MOD(startday+2,7)+1,A39,""),C41+1)</f>
        <v>45413</v>
      </c>
      <c r="E41" s="118">
        <f>IF(D41="",IF(WEEKDAY(A39,1)=MOD(startday+3,7)+1,A39,""),D41+1)</f>
        <v>45414</v>
      </c>
      <c r="F41" s="118">
        <f>IF(E41="",IF(WEEKDAY(A39,1)=MOD(startday+4,7)+1,A39,""),E41+1)</f>
        <v>45415</v>
      </c>
      <c r="G41" s="43">
        <f>IF(F41="",IF(WEEKDAY(A39,1)=MOD(startday+5,7)+1,A39,""),F41+1)</f>
        <v>45416</v>
      </c>
      <c r="H41" s="2"/>
      <c r="I41" s="51" t="str">
        <f>IF(WEEKDAY(I39,1)=startday,I39,"")</f>
        <v/>
      </c>
      <c r="J41" s="47" t="str">
        <f>IF(I41="",IF(WEEKDAY(I39,1)=MOD(startday,7)+1,I39,""),I41+1)</f>
        <v/>
      </c>
      <c r="K41" s="47" t="str">
        <f>IF(J41="",IF(WEEKDAY(I39,1)=MOD(startday+1,7)+1,I39,""),J41+1)</f>
        <v/>
      </c>
      <c r="L41" s="47" t="str">
        <f>IF(K41="",IF(WEEKDAY(I39,1)=MOD(startday+2,7)+1,I39,""),K41+1)</f>
        <v/>
      </c>
      <c r="M41" s="47" t="str">
        <f>IF(L41="",IF(WEEKDAY(I39,1)=MOD(startday+3,7)+1,I39,""),L41+1)</f>
        <v/>
      </c>
      <c r="N41" s="47" t="str">
        <f>IF(M41="",IF(WEEKDAY(I39,1)=MOD(startday+4,7)+1,I39,""),M41+1)</f>
        <v/>
      </c>
      <c r="O41" s="43">
        <f>IF(N41="",IF(WEEKDAY(I39,1)=MOD(startday+5,7)+1,I39,""),N41+1)</f>
        <v>45444</v>
      </c>
      <c r="P41" s="2"/>
      <c r="Q41" s="51" t="str">
        <f>IF(WEEKDAY(Q39,1)=startday,Q39,"")</f>
        <v/>
      </c>
      <c r="R41" s="47">
        <f>IF(Q41="",IF(WEEKDAY(Q39,1)=MOD(startday,7)+1,Q39,""),Q41+1)</f>
        <v>45474</v>
      </c>
      <c r="S41" s="47">
        <f>IF(R41="",IF(WEEKDAY(Q39,1)=MOD(startday+1,7)+1,Q39,""),R41+1)</f>
        <v>45475</v>
      </c>
      <c r="T41" s="47">
        <f>IF(S41="",IF(WEEKDAY(Q39,1)=MOD(startday+2,7)+1,Q39,""),S41+1)</f>
        <v>45476</v>
      </c>
      <c r="U41" s="47">
        <f>IF(T41="",IF(WEEKDAY(Q39,1)=MOD(startday+3,7)+1,Q39,""),T41+1)</f>
        <v>45477</v>
      </c>
      <c r="V41" s="47">
        <f>IF(U41="",IF(WEEKDAY(Q39,1)=MOD(startday+4,7)+1,Q39,""),U41+1)</f>
        <v>45478</v>
      </c>
      <c r="W41" s="43">
        <f>IF(V41="",IF(WEEKDAY(Q39,1)=MOD(startday+5,7)+1,Q39,""),V41+1)</f>
        <v>45479</v>
      </c>
      <c r="Y41" s="51" t="str">
        <f>IF(WEEKDAY(Y39,1)=startday,Y39,"")</f>
        <v/>
      </c>
      <c r="Z41" s="47" t="str">
        <f>IF(Y41="",IF(WEEKDAY(Y39,1)=MOD(startday,7)+1,Y39,""),Y41+1)</f>
        <v/>
      </c>
      <c r="AA41" s="47" t="str">
        <f>IF(Z41="",IF(WEEKDAY(Y39,1)=MOD(startday+1,7)+1,Y39,""),Z41+1)</f>
        <v/>
      </c>
      <c r="AB41" s="47" t="str">
        <f>IF(AA41="",IF(WEEKDAY(Y39,1)=MOD(startday+2,7)+1,Y39,""),AA41+1)</f>
        <v/>
      </c>
      <c r="AC41" s="47">
        <f>IF(AB41="",IF(WEEKDAY(Y39,1)=MOD(startday+3,7)+1,Y39,""),AB41+1)</f>
        <v>45505</v>
      </c>
      <c r="AD41" s="47">
        <f>IF(AC41="",IF(WEEKDAY(Y39,1)=MOD(startday+4,7)+1,Y39,""),AC41+1)</f>
        <v>45506</v>
      </c>
      <c r="AE41" s="43">
        <f>IF(AD41="",IF(WEEKDAY(Y39,1)=MOD(startday+5,7)+1,Y39,""),AD41+1)</f>
        <v>45507</v>
      </c>
      <c r="AH41"/>
      <c r="AI41"/>
    </row>
    <row r="42" spans="1:35" x14ac:dyDescent="0.2">
      <c r="A42" s="32">
        <f>IF(G41="","",IF(MONTH(G41+1)&lt;&gt;MONTH(G41),"",G41+1))</f>
        <v>45417</v>
      </c>
      <c r="B42" s="111">
        <f>IF(A42="","",IF(MONTH(A42+1)&lt;&gt;MONTH(A42),"",A42+1))</f>
        <v>45418</v>
      </c>
      <c r="C42" s="111">
        <f t="shared" ref="C42:C46" si="66">IF(B42="","",IF(MONTH(B42+1)&lt;&gt;MONTH(B42),"",B42+1))</f>
        <v>45419</v>
      </c>
      <c r="D42" s="111">
        <f>IF(C42="","",IF(MONTH(C42+1)&lt;&gt;MONTH(C42),"",C42+1))</f>
        <v>45420</v>
      </c>
      <c r="E42" s="111">
        <f t="shared" ref="E42:E46" si="67">IF(D42="","",IF(MONTH(D42+1)&lt;&gt;MONTH(D42),"",D42+1))</f>
        <v>45421</v>
      </c>
      <c r="F42" s="111">
        <f t="shared" ref="F42:F46" si="68">IF(E42="","",IF(MONTH(E42+1)&lt;&gt;MONTH(E42),"",E42+1))</f>
        <v>45422</v>
      </c>
      <c r="G42" s="37">
        <f t="shared" ref="G42:G46" si="69">IF(F42="","",IF(MONTH(F42+1)&lt;&gt;MONTH(F42),"",F42+1))</f>
        <v>45423</v>
      </c>
      <c r="H42" s="2"/>
      <c r="I42" s="51">
        <f>IF(O41="","",IF(MONTH(O41+1)&lt;&gt;MONTH(O41),"",O41+1))</f>
        <v>45445</v>
      </c>
      <c r="J42" s="47">
        <f>IF(I42="","",IF(MONTH(I42+1)&lt;&gt;MONTH(I42),"",I42+1))</f>
        <v>45446</v>
      </c>
      <c r="K42" s="47">
        <f t="shared" ref="K42:K46" si="70">IF(J42="","",IF(MONTH(J42+1)&lt;&gt;MONTH(J42),"",J42+1))</f>
        <v>45447</v>
      </c>
      <c r="L42" s="47">
        <f>IF(K42="","",IF(MONTH(K42+1)&lt;&gt;MONTH(K42),"",K42+1))</f>
        <v>45448</v>
      </c>
      <c r="M42" s="47">
        <f t="shared" ref="M42:M46" si="71">IF(L42="","",IF(MONTH(L42+1)&lt;&gt;MONTH(L42),"",L42+1))</f>
        <v>45449</v>
      </c>
      <c r="N42" s="47">
        <f t="shared" ref="N42:N46" si="72">IF(M42="","",IF(MONTH(M42+1)&lt;&gt;MONTH(M42),"",M42+1))</f>
        <v>45450</v>
      </c>
      <c r="O42" s="43">
        <f t="shared" ref="O42:O46" si="73">IF(N42="","",IF(MONTH(N42+1)&lt;&gt;MONTH(N42),"",N42+1))</f>
        <v>45451</v>
      </c>
      <c r="P42" s="2"/>
      <c r="Q42" s="51">
        <f>IF(W41="","",IF(MONTH(W41+1)&lt;&gt;MONTH(W41),"",W41+1))</f>
        <v>45480</v>
      </c>
      <c r="R42" s="47">
        <f>IF(Q42="","",IF(MONTH(Q42+1)&lt;&gt;MONTH(Q42),"",Q42+1))</f>
        <v>45481</v>
      </c>
      <c r="S42" s="47">
        <f t="shared" ref="S42:S46" si="74">IF(R42="","",IF(MONTH(R42+1)&lt;&gt;MONTH(R42),"",R42+1))</f>
        <v>45482</v>
      </c>
      <c r="T42" s="47">
        <f>IF(S42="","",IF(MONTH(S42+1)&lt;&gt;MONTH(S42),"",S42+1))</f>
        <v>45483</v>
      </c>
      <c r="U42" s="47">
        <f t="shared" ref="U42:U46" si="75">IF(T42="","",IF(MONTH(T42+1)&lt;&gt;MONTH(T42),"",T42+1))</f>
        <v>45484</v>
      </c>
      <c r="V42" s="47">
        <f t="shared" ref="V42:V46" si="76">IF(U42="","",IF(MONTH(U42+1)&lt;&gt;MONTH(U42),"",U42+1))</f>
        <v>45485</v>
      </c>
      <c r="W42" s="43">
        <f t="shared" ref="W42:W46" si="77">IF(V42="","",IF(MONTH(V42+1)&lt;&gt;MONTH(V42),"",V42+1))</f>
        <v>45486</v>
      </c>
      <c r="Y42" s="51">
        <f>IF(AE41="","",IF(MONTH(AE41+1)&lt;&gt;MONTH(AE41),"",AE41+1))</f>
        <v>45508</v>
      </c>
      <c r="Z42" s="47">
        <f>IF(Y42="","",IF(MONTH(Y42+1)&lt;&gt;MONTH(Y42),"",Y42+1))</f>
        <v>45509</v>
      </c>
      <c r="AA42" s="47">
        <f t="shared" ref="AA42:AA46" si="78">IF(Z42="","",IF(MONTH(Z42+1)&lt;&gt;MONTH(Z42),"",Z42+1))</f>
        <v>45510</v>
      </c>
      <c r="AB42" s="47">
        <f>IF(AA42="","",IF(MONTH(AA42+1)&lt;&gt;MONTH(AA42),"",AA42+1))</f>
        <v>45511</v>
      </c>
      <c r="AC42" s="47">
        <f t="shared" ref="AC42:AC46" si="79">IF(AB42="","",IF(MONTH(AB42+1)&lt;&gt;MONTH(AB42),"",AB42+1))</f>
        <v>45512</v>
      </c>
      <c r="AD42" s="47">
        <f t="shared" ref="AD42:AD46" si="80">IF(AC42="","",IF(MONTH(AC42+1)&lt;&gt;MONTH(AC42),"",AC42+1))</f>
        <v>45513</v>
      </c>
      <c r="AE42" s="43">
        <f t="shared" ref="AE42:AE46" si="81">IF(AD42="","",IF(MONTH(AD42+1)&lt;&gt;MONTH(AD42),"",AD42+1))</f>
        <v>45514</v>
      </c>
      <c r="AH42"/>
      <c r="AI42"/>
    </row>
    <row r="43" spans="1:35" x14ac:dyDescent="0.2">
      <c r="A43" s="51">
        <f t="shared" ref="A43:A46" si="82">IF(G42="","",IF(MONTH(G42+1)&lt;&gt;MONTH(G42),"",G42+1))</f>
        <v>45424</v>
      </c>
      <c r="B43" s="50">
        <f t="shared" ref="B43:B46" si="83">IF(A43="","",IF(MONTH(A43+1)&lt;&gt;MONTH(A43),"",A43+1))</f>
        <v>45425</v>
      </c>
      <c r="C43" s="50">
        <f t="shared" si="66"/>
        <v>45426</v>
      </c>
      <c r="D43" s="50">
        <f t="shared" ref="D43:D46" si="84">IF(C43="","",IF(MONTH(C43+1)&lt;&gt;MONTH(C43),"",C43+1))</f>
        <v>45427</v>
      </c>
      <c r="E43" s="50">
        <f t="shared" si="67"/>
        <v>45428</v>
      </c>
      <c r="F43" s="167">
        <f t="shared" si="68"/>
        <v>45429</v>
      </c>
      <c r="G43" s="43">
        <f t="shared" si="69"/>
        <v>45430</v>
      </c>
      <c r="H43" s="2"/>
      <c r="I43" s="51">
        <f t="shared" ref="I43:I46" si="85">IF(O42="","",IF(MONTH(O42+1)&lt;&gt;MONTH(O42),"",O42+1))</f>
        <v>45452</v>
      </c>
      <c r="J43" s="47">
        <f t="shared" ref="J43:J46" si="86">IF(I43="","",IF(MONTH(I43+1)&lt;&gt;MONTH(I43),"",I43+1))</f>
        <v>45453</v>
      </c>
      <c r="K43" s="47">
        <f t="shared" si="70"/>
        <v>45454</v>
      </c>
      <c r="L43" s="47">
        <f t="shared" ref="L43:L46" si="87">IF(K43="","",IF(MONTH(K43+1)&lt;&gt;MONTH(K43),"",K43+1))</f>
        <v>45455</v>
      </c>
      <c r="M43" s="47">
        <f t="shared" si="71"/>
        <v>45456</v>
      </c>
      <c r="N43" s="47">
        <f t="shared" si="72"/>
        <v>45457</v>
      </c>
      <c r="O43" s="43">
        <f t="shared" si="73"/>
        <v>45458</v>
      </c>
      <c r="P43" s="2"/>
      <c r="Q43" s="51">
        <f t="shared" ref="Q43:Q46" si="88">IF(W42="","",IF(MONTH(W42+1)&lt;&gt;MONTH(W42),"",W42+1))</f>
        <v>45487</v>
      </c>
      <c r="R43" s="47">
        <f t="shared" ref="R43:R46" si="89">IF(Q43="","",IF(MONTH(Q43+1)&lt;&gt;MONTH(Q43),"",Q43+1))</f>
        <v>45488</v>
      </c>
      <c r="S43" s="47">
        <f t="shared" si="74"/>
        <v>45489</v>
      </c>
      <c r="T43" s="47">
        <f t="shared" ref="T43:T46" si="90">IF(S43="","",IF(MONTH(S43+1)&lt;&gt;MONTH(S43),"",S43+1))</f>
        <v>45490</v>
      </c>
      <c r="U43" s="47">
        <f t="shared" si="75"/>
        <v>45491</v>
      </c>
      <c r="V43" s="47">
        <f t="shared" si="76"/>
        <v>45492</v>
      </c>
      <c r="W43" s="43">
        <f t="shared" si="77"/>
        <v>45493</v>
      </c>
      <c r="Y43" s="51">
        <f t="shared" ref="Y43:Y46" si="91">IF(AE42="","",IF(MONTH(AE42+1)&lt;&gt;MONTH(AE42),"",AE42+1))</f>
        <v>45515</v>
      </c>
      <c r="Z43" s="47">
        <f t="shared" ref="Z43:Z46" si="92">IF(Y43="","",IF(MONTH(Y43+1)&lt;&gt;MONTH(Y43),"",Y43+1))</f>
        <v>45516</v>
      </c>
      <c r="AA43" s="47">
        <f t="shared" si="78"/>
        <v>45517</v>
      </c>
      <c r="AB43" s="47">
        <f t="shared" ref="AB43:AB46" si="93">IF(AA43="","",IF(MONTH(AA43+1)&lt;&gt;MONTH(AA43),"",AA43+1))</f>
        <v>45518</v>
      </c>
      <c r="AC43" s="47">
        <f t="shared" si="79"/>
        <v>45519</v>
      </c>
      <c r="AD43" s="47">
        <f t="shared" si="80"/>
        <v>45520</v>
      </c>
      <c r="AE43" s="43">
        <f t="shared" si="81"/>
        <v>45521</v>
      </c>
      <c r="AH43"/>
      <c r="AI43"/>
    </row>
    <row r="44" spans="1:35" x14ac:dyDescent="0.2">
      <c r="A44" s="51">
        <f t="shared" si="82"/>
        <v>45431</v>
      </c>
      <c r="B44" s="47">
        <f t="shared" si="83"/>
        <v>45432</v>
      </c>
      <c r="C44" s="47">
        <f t="shared" si="66"/>
        <v>45433</v>
      </c>
      <c r="D44" s="47">
        <f t="shared" si="84"/>
        <v>45434</v>
      </c>
      <c r="E44" s="47">
        <f t="shared" si="67"/>
        <v>45435</v>
      </c>
      <c r="F44" s="55">
        <f t="shared" si="68"/>
        <v>45436</v>
      </c>
      <c r="G44" s="43">
        <f t="shared" si="69"/>
        <v>45437</v>
      </c>
      <c r="H44" s="2"/>
      <c r="I44" s="51">
        <f t="shared" si="85"/>
        <v>45459</v>
      </c>
      <c r="J44" s="47">
        <f t="shared" si="86"/>
        <v>45460</v>
      </c>
      <c r="K44" s="47">
        <f t="shared" si="70"/>
        <v>45461</v>
      </c>
      <c r="L44" s="47">
        <f t="shared" si="87"/>
        <v>45462</v>
      </c>
      <c r="M44" s="47">
        <f t="shared" si="71"/>
        <v>45463</v>
      </c>
      <c r="N44" s="47">
        <f t="shared" si="72"/>
        <v>45464</v>
      </c>
      <c r="O44" s="43">
        <f t="shared" si="73"/>
        <v>45465</v>
      </c>
      <c r="P44" s="2"/>
      <c r="Q44" s="51">
        <f t="shared" si="88"/>
        <v>45494</v>
      </c>
      <c r="R44" s="47">
        <f t="shared" si="89"/>
        <v>45495</v>
      </c>
      <c r="S44" s="47">
        <f t="shared" si="74"/>
        <v>45496</v>
      </c>
      <c r="T44" s="47">
        <f t="shared" si="90"/>
        <v>45497</v>
      </c>
      <c r="U44" s="47">
        <f t="shared" si="75"/>
        <v>45498</v>
      </c>
      <c r="V44" s="47">
        <f t="shared" si="76"/>
        <v>45499</v>
      </c>
      <c r="W44" s="43">
        <f t="shared" si="77"/>
        <v>45500</v>
      </c>
      <c r="Y44" s="51">
        <f t="shared" si="91"/>
        <v>45522</v>
      </c>
      <c r="Z44" s="47">
        <f t="shared" si="92"/>
        <v>45523</v>
      </c>
      <c r="AA44" s="47">
        <f t="shared" si="78"/>
        <v>45524</v>
      </c>
      <c r="AB44" s="47">
        <f t="shared" si="93"/>
        <v>45525</v>
      </c>
      <c r="AC44" s="47">
        <f t="shared" si="79"/>
        <v>45526</v>
      </c>
      <c r="AD44" s="47">
        <f t="shared" si="80"/>
        <v>45527</v>
      </c>
      <c r="AE44" s="43">
        <f t="shared" si="81"/>
        <v>45528</v>
      </c>
      <c r="AH44"/>
      <c r="AI44"/>
    </row>
    <row r="45" spans="1:35" x14ac:dyDescent="0.2">
      <c r="A45" s="39">
        <f t="shared" si="82"/>
        <v>45438</v>
      </c>
      <c r="B45" s="47">
        <f t="shared" si="83"/>
        <v>45439</v>
      </c>
      <c r="C45" s="47">
        <f t="shared" si="66"/>
        <v>45440</v>
      </c>
      <c r="D45" s="47">
        <f t="shared" si="84"/>
        <v>45441</v>
      </c>
      <c r="E45" s="55">
        <f t="shared" si="67"/>
        <v>45442</v>
      </c>
      <c r="F45" s="185">
        <f>IF(E45="","",IF(MONTH(E45+1)&lt;&gt;MONTH(E45),"",E45+1))</f>
        <v>45443</v>
      </c>
      <c r="G45" s="43" t="str">
        <f t="shared" si="69"/>
        <v/>
      </c>
      <c r="H45" s="2"/>
      <c r="I45" s="51">
        <f t="shared" si="85"/>
        <v>45466</v>
      </c>
      <c r="J45" s="47">
        <f t="shared" si="86"/>
        <v>45467</v>
      </c>
      <c r="K45" s="47">
        <f t="shared" si="70"/>
        <v>45468</v>
      </c>
      <c r="L45" s="47">
        <f t="shared" si="87"/>
        <v>45469</v>
      </c>
      <c r="M45" s="47">
        <f t="shared" si="71"/>
        <v>45470</v>
      </c>
      <c r="N45" s="47">
        <f t="shared" si="72"/>
        <v>45471</v>
      </c>
      <c r="O45" s="43">
        <f t="shared" si="73"/>
        <v>45472</v>
      </c>
      <c r="P45" s="2"/>
      <c r="Q45" s="51">
        <f t="shared" si="88"/>
        <v>45501</v>
      </c>
      <c r="R45" s="47">
        <f t="shared" si="89"/>
        <v>45502</v>
      </c>
      <c r="S45" s="47">
        <f t="shared" si="74"/>
        <v>45503</v>
      </c>
      <c r="T45" s="47">
        <f t="shared" si="90"/>
        <v>45504</v>
      </c>
      <c r="U45" s="47" t="str">
        <f t="shared" si="75"/>
        <v/>
      </c>
      <c r="V45" s="47" t="str">
        <f t="shared" si="76"/>
        <v/>
      </c>
      <c r="W45" s="43" t="str">
        <f t="shared" si="77"/>
        <v/>
      </c>
      <c r="Y45" s="51">
        <f t="shared" si="91"/>
        <v>45529</v>
      </c>
      <c r="Z45" s="47">
        <f t="shared" si="92"/>
        <v>45530</v>
      </c>
      <c r="AA45" s="47">
        <f t="shared" si="78"/>
        <v>45531</v>
      </c>
      <c r="AB45" s="47">
        <f t="shared" si="93"/>
        <v>45532</v>
      </c>
      <c r="AC45" s="47">
        <f t="shared" si="79"/>
        <v>45533</v>
      </c>
      <c r="AD45" s="47">
        <f t="shared" si="80"/>
        <v>45534</v>
      </c>
      <c r="AE45" s="43">
        <f t="shared" si="81"/>
        <v>45535</v>
      </c>
      <c r="AH45"/>
      <c r="AI45"/>
    </row>
    <row r="46" spans="1:35" ht="12.75" customHeight="1" x14ac:dyDescent="0.2">
      <c r="A46" s="31" t="str">
        <f t="shared" si="82"/>
        <v/>
      </c>
      <c r="B46" s="30" t="str">
        <f t="shared" si="83"/>
        <v/>
      </c>
      <c r="C46" s="11" t="str">
        <f t="shared" si="66"/>
        <v/>
      </c>
      <c r="D46" s="11" t="str">
        <f t="shared" si="84"/>
        <v/>
      </c>
      <c r="E46" s="11" t="str">
        <f t="shared" si="67"/>
        <v/>
      </c>
      <c r="F46" s="11" t="str">
        <f t="shared" si="68"/>
        <v/>
      </c>
      <c r="G46" s="12" t="str">
        <f t="shared" si="69"/>
        <v/>
      </c>
      <c r="H46" s="2"/>
      <c r="I46" s="57">
        <f t="shared" si="85"/>
        <v>45473</v>
      </c>
      <c r="J46" s="58" t="str">
        <f t="shared" si="86"/>
        <v/>
      </c>
      <c r="K46" s="58" t="str">
        <f t="shared" si="70"/>
        <v/>
      </c>
      <c r="L46" s="58" t="str">
        <f t="shared" si="87"/>
        <v/>
      </c>
      <c r="M46" s="58" t="str">
        <f t="shared" si="71"/>
        <v/>
      </c>
      <c r="N46" s="58" t="str">
        <f t="shared" si="72"/>
        <v/>
      </c>
      <c r="O46" s="59" t="str">
        <f t="shared" si="73"/>
        <v/>
      </c>
      <c r="P46" s="2"/>
      <c r="Q46" s="57" t="str">
        <f t="shared" si="88"/>
        <v/>
      </c>
      <c r="R46" s="58" t="str">
        <f t="shared" si="89"/>
        <v/>
      </c>
      <c r="S46" s="58" t="str">
        <f t="shared" si="74"/>
        <v/>
      </c>
      <c r="T46" s="58" t="str">
        <f t="shared" si="90"/>
        <v/>
      </c>
      <c r="U46" s="58" t="str">
        <f t="shared" si="75"/>
        <v/>
      </c>
      <c r="V46" s="58" t="str">
        <f t="shared" si="76"/>
        <v/>
      </c>
      <c r="W46" s="59" t="str">
        <f t="shared" si="77"/>
        <v/>
      </c>
      <c r="Y46" s="10" t="str">
        <f t="shared" si="91"/>
        <v/>
      </c>
      <c r="Z46" s="11" t="str">
        <f t="shared" si="92"/>
        <v/>
      </c>
      <c r="AA46" s="11" t="str">
        <f t="shared" si="78"/>
        <v/>
      </c>
      <c r="AB46" s="11" t="str">
        <f t="shared" si="93"/>
        <v/>
      </c>
      <c r="AC46" s="11" t="str">
        <f t="shared" si="79"/>
        <v/>
      </c>
      <c r="AD46" s="11" t="str">
        <f t="shared" si="80"/>
        <v/>
      </c>
      <c r="AE46" s="12" t="str">
        <f t="shared" si="81"/>
        <v/>
      </c>
      <c r="AH46" s="72"/>
    </row>
    <row r="47" spans="1:35" x14ac:dyDescent="0.2">
      <c r="AG47" s="1"/>
    </row>
  </sheetData>
  <mergeCells count="23">
    <mergeCell ref="A4:C4"/>
    <mergeCell ref="E4:G4"/>
    <mergeCell ref="I4:K4"/>
    <mergeCell ref="E3:G3"/>
    <mergeCell ref="A3:C3"/>
    <mergeCell ref="A6:AE6"/>
    <mergeCell ref="Y20:AE20"/>
    <mergeCell ref="A8:G8"/>
    <mergeCell ref="Y8:AE8"/>
    <mergeCell ref="A20:G20"/>
    <mergeCell ref="I8:W10"/>
    <mergeCell ref="I20:O20"/>
    <mergeCell ref="Q20:W20"/>
    <mergeCell ref="AG7:AI7"/>
    <mergeCell ref="A29:G29"/>
    <mergeCell ref="I29:O29"/>
    <mergeCell ref="Q29:W29"/>
    <mergeCell ref="Y29:AE29"/>
    <mergeCell ref="I7:W7"/>
    <mergeCell ref="A39:G39"/>
    <mergeCell ref="I39:O39"/>
    <mergeCell ref="Q39:W39"/>
    <mergeCell ref="Y39:AE39"/>
  </mergeCells>
  <phoneticPr fontId="0" type="noConversion"/>
  <conditionalFormatting sqref="A11:G18 I41:O46 Q41:W46 Y11:AE18 A22:G27 I22:O27 Q22:W27 Y22:AE27 A31:G37 I31:O37 Q31:W37 Y31:AE37 A41:G46 Y41:AE46">
    <cfRule type="cellIs" dxfId="1" priority="2" stopIfTrue="1" operator="equal">
      <formula>""</formula>
    </cfRule>
  </conditionalFormatting>
  <conditionalFormatting sqref="A11:G18 Y11:AE18 A22:G27 I22:O27 Q22:W27 Y22:AE27 A31:G37 I31:O37 Q31:W37 Y31:AE37 A41:G46 I41:O46 Q41:W46 Y41:AE46">
    <cfRule type="expression" dxfId="0" priority="8" stopIfTrue="1">
      <formula>AND(A11&lt;&gt;"",NOT(ISERROR(MATCH(A11,$AH$11:$AH$39,0))))</formula>
    </cfRule>
  </conditionalFormatting>
  <hyperlinks>
    <hyperlink ref="A2" r:id="rId1"/>
  </hyperlinks>
  <printOptions horizontalCentered="1" verticalCentered="1"/>
  <pageMargins left="0.45" right="0.45" top="0.5" bottom="0.5" header="0.3" footer="0.3"/>
  <pageSetup scale="80"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45" sqref="C45"/>
    </sheetView>
  </sheetViews>
  <sheetFormatPr defaultColWidth="8.8554687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AcademicYear</vt:lpstr>
      <vt:lpstr>Sheet1</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2007-2016 Vertex42 LLC. All rights reserved.</dc:description>
  <cp:lastModifiedBy>15025</cp:lastModifiedBy>
  <cp:lastPrinted>2023-07-03T14:24:19Z</cp:lastPrinted>
  <dcterms:created xsi:type="dcterms:W3CDTF">2004-08-16T18:44:14Z</dcterms:created>
  <dcterms:modified xsi:type="dcterms:W3CDTF">2023-07-03T15:07:20Z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2007-2016 Vertex42 LLC</vt:lpwstr>
  </property>
  <property fmtid="{D5CDD505-2E9C-101B-9397-08002B2CF9AE}" pid="3" name="Version">
    <vt:lpwstr>1.2.0</vt:lpwstr>
  </property>
</Properties>
</file>